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730" windowHeight="11700" tabRatio="545"/>
  </bookViews>
  <sheets>
    <sheet name="ATV" sheetId="23" r:id="rId1"/>
    <sheet name="UTV" sheetId="36" r:id="rId2"/>
    <sheet name="ТР-1" sheetId="32" r:id="rId3"/>
    <sheet name="ТР-3" sheetId="31" r:id="rId4"/>
    <sheet name="ТР-Л" sheetId="34" r:id="rId5"/>
    <sheet name="ТР-Т" sheetId="35" r:id="rId6"/>
  </sheets>
  <definedNames>
    <definedName name="_1">#REF!</definedName>
    <definedName name="_2">#REF!</definedName>
    <definedName name="_3">#REF!</definedName>
    <definedName name="_5">#REF!</definedName>
  </definedNames>
  <calcPr calcId="125725" concurrentCalc="0"/>
</workbook>
</file>

<file path=xl/calcChain.xml><?xml version="1.0" encoding="utf-8"?>
<calcChain xmlns="http://schemas.openxmlformats.org/spreadsheetml/2006/main">
  <c r="AW15" i="32"/>
  <c r="AQ16"/>
  <c r="AS16"/>
  <c r="AW16"/>
  <c r="AW9"/>
  <c r="AN11"/>
  <c r="AN12"/>
  <c r="AN15"/>
  <c r="AN16"/>
  <c r="AN10"/>
  <c r="AN8"/>
  <c r="AN9"/>
  <c r="AO9" i="36"/>
  <c r="AQ9"/>
  <c r="AO8"/>
  <c r="AQ8"/>
  <c r="AL9" i="23"/>
  <c r="AL10"/>
  <c r="AL11"/>
  <c r="AL8"/>
  <c r="AQ12" i="31"/>
  <c r="AS12"/>
  <c r="AW12"/>
  <c r="AN9"/>
  <c r="AN10"/>
  <c r="AN11"/>
  <c r="AN12"/>
  <c r="AN8"/>
  <c r="AW9"/>
  <c r="AQ9"/>
  <c r="AS9"/>
  <c r="AC13" i="35"/>
  <c r="AF13"/>
  <c r="AH13"/>
  <c r="AC14"/>
  <c r="AF14"/>
  <c r="AH14"/>
  <c r="AF17"/>
  <c r="AH17"/>
  <c r="AC17"/>
  <c r="AF15"/>
  <c r="AH15"/>
  <c r="AC15"/>
  <c r="AC9"/>
  <c r="AC10"/>
  <c r="AC11"/>
  <c r="AC12"/>
  <c r="AC16"/>
  <c r="AC8"/>
  <c r="AC11" i="34"/>
  <c r="AC10"/>
  <c r="AC9"/>
  <c r="AC8"/>
  <c r="AF10"/>
  <c r="AH10"/>
  <c r="AF9"/>
  <c r="AH9"/>
  <c r="AF8"/>
  <c r="AH8"/>
  <c r="AF11"/>
  <c r="AH11"/>
  <c r="AU10" i="23"/>
  <c r="AO10"/>
  <c r="AQ10"/>
  <c r="AU9"/>
  <c r="AO9"/>
  <c r="AQ9"/>
  <c r="AU8"/>
  <c r="AL11" i="36"/>
  <c r="AO11"/>
  <c r="AQ11"/>
  <c r="AW11" i="31"/>
  <c r="AQ11"/>
  <c r="AS11"/>
  <c r="AW13" i="32"/>
  <c r="AW14"/>
  <c r="AW8"/>
  <c r="AW12"/>
  <c r="AW10"/>
  <c r="AW11"/>
  <c r="AQ14"/>
  <c r="AS14"/>
  <c r="AQ13"/>
  <c r="AS13"/>
  <c r="AQ8"/>
  <c r="AS8"/>
  <c r="AQ10"/>
  <c r="AS10"/>
  <c r="AF12" i="35"/>
  <c r="AH12"/>
  <c r="AF16"/>
  <c r="AH16"/>
  <c r="AF11"/>
  <c r="AF8"/>
  <c r="AH11"/>
  <c r="AF10"/>
  <c r="AH10"/>
  <c r="AH8"/>
</calcChain>
</file>

<file path=xl/sharedStrings.xml><?xml version="1.0" encoding="utf-8"?>
<sst xmlns="http://schemas.openxmlformats.org/spreadsheetml/2006/main" count="294" uniqueCount="147">
  <si>
    <t>Бортовой номер</t>
  </si>
  <si>
    <t>категория ATV</t>
  </si>
  <si>
    <t>ФИО</t>
  </si>
  <si>
    <t>Нас.пункт</t>
  </si>
  <si>
    <t>Время старта</t>
  </si>
  <si>
    <t>Время финиша</t>
  </si>
  <si>
    <t>Время СУ</t>
  </si>
  <si>
    <t>количество точек СУ</t>
  </si>
  <si>
    <t>Пенализация</t>
  </si>
  <si>
    <t>Результат</t>
  </si>
  <si>
    <t>Владивосток</t>
  </si>
  <si>
    <t>Находка</t>
  </si>
  <si>
    <t>1
2</t>
  </si>
  <si>
    <t>3
4</t>
  </si>
  <si>
    <t>категория ТР-1</t>
  </si>
  <si>
    <t>категория ТР-3</t>
  </si>
  <si>
    <t>Ряднов Дмитрий</t>
  </si>
  <si>
    <t>Ряднова Анастасия</t>
  </si>
  <si>
    <t>Артем</t>
  </si>
  <si>
    <t>Точки</t>
  </si>
  <si>
    <t>Время</t>
  </si>
  <si>
    <t>МЕСТО</t>
  </si>
  <si>
    <t>итого ВРЕМЯ</t>
  </si>
  <si>
    <t>Участники</t>
  </si>
  <si>
    <t>ФИО Пилот</t>
  </si>
  <si>
    <t>ФИО Штурман</t>
  </si>
  <si>
    <t>Населенный пункт</t>
  </si>
  <si>
    <t>Автомобиль</t>
  </si>
  <si>
    <t>Уссурийск</t>
  </si>
  <si>
    <t>M.Pajero</t>
  </si>
  <si>
    <t>Смуров Станислав</t>
  </si>
  <si>
    <t>Масилов Александр</t>
  </si>
  <si>
    <t>Федорчук Евгений</t>
  </si>
  <si>
    <t>Михайлов Александр</t>
  </si>
  <si>
    <t>Гуляев Дмитрий</t>
  </si>
  <si>
    <t>Павленко Евгений</t>
  </si>
  <si>
    <t>Мальцев Михаил</t>
  </si>
  <si>
    <t>Волкова Марианна</t>
  </si>
  <si>
    <t>Зеленцов Дмитрий</t>
  </si>
  <si>
    <t>5
6</t>
  </si>
  <si>
    <t>Кубок Приморской Федерации автомобильного спорта по трофи-рейдам</t>
  </si>
  <si>
    <t>S.Jimny</t>
  </si>
  <si>
    <t>S. Escudo</t>
  </si>
  <si>
    <t>ДСУ</t>
  </si>
  <si>
    <t>БАЛЛЫ всех СУ</t>
  </si>
  <si>
    <t>Ченчик Никита</t>
  </si>
  <si>
    <t>Шестак Максим</t>
  </si>
  <si>
    <t>Панюшкин Сергей</t>
  </si>
  <si>
    <t>Панюшкин Валерий</t>
  </si>
  <si>
    <t>Артём</t>
  </si>
  <si>
    <t>Korando</t>
  </si>
  <si>
    <t>категория ТР-Л</t>
  </si>
  <si>
    <t>категория ТР-Т</t>
  </si>
  <si>
    <t>Subaru Forester</t>
  </si>
  <si>
    <t>Результат СУ</t>
  </si>
  <si>
    <t>TLC80</t>
  </si>
  <si>
    <t>Очки СУ</t>
  </si>
  <si>
    <t>Коротюк Сергей
Павлов Антон</t>
  </si>
  <si>
    <t>Овчинников Станислав</t>
  </si>
  <si>
    <t>Яковенко Михаил</t>
  </si>
  <si>
    <t>Богацкая Евгения</t>
  </si>
  <si>
    <t>Кизеев Артем</t>
  </si>
  <si>
    <t>Богацкий Роман</t>
  </si>
  <si>
    <t>Негороженко Антон
Яшкин Александр</t>
  </si>
  <si>
    <t>7
8</t>
  </si>
  <si>
    <t>Часов Павел
Механошин Олег</t>
  </si>
  <si>
    <t>Цыганков Алексей</t>
  </si>
  <si>
    <t>Гнитецкий Денис</t>
  </si>
  <si>
    <t xml:space="preserve">Потоцкий Денис </t>
  </si>
  <si>
    <t>Яковлев Михаил</t>
  </si>
  <si>
    <t>Казаков Владимир</t>
  </si>
  <si>
    <t>Вахнюк Игорь</t>
  </si>
  <si>
    <t>Дюжев Михаил</t>
  </si>
  <si>
    <t>Смыков Максим</t>
  </si>
  <si>
    <t>Находка, Владивосток</t>
  </si>
  <si>
    <t>Малков Дмитрий</t>
  </si>
  <si>
    <t>Дян Александр</t>
  </si>
  <si>
    <t>Ultra4</t>
  </si>
  <si>
    <t>Божок Александр</t>
  </si>
  <si>
    <t>Митин Никита</t>
  </si>
  <si>
    <t>Арсеньев</t>
  </si>
  <si>
    <t>Митюшкин Алексей</t>
  </si>
  <si>
    <t>Уткин Святослав</t>
  </si>
  <si>
    <t>Гасанов Артем</t>
  </si>
  <si>
    <t>Голодяев Сергей</t>
  </si>
  <si>
    <t>Голодяева Анастасия</t>
  </si>
  <si>
    <t>Тарнапольский Владимир</t>
  </si>
  <si>
    <t>N.Safari</t>
  </si>
  <si>
    <t>Михальченко Денис
Калинин Юрий</t>
  </si>
  <si>
    <t>В-Надеждинское
Каменушка</t>
  </si>
  <si>
    <t>Чайкин Александр
Рычагов Сергей</t>
  </si>
  <si>
    <t>Бердников Иван
Бердников Александр</t>
  </si>
  <si>
    <t>T. Prado 78</t>
  </si>
  <si>
    <t>Владивосток/Галенки</t>
  </si>
  <si>
    <t>ВАЗ 2121 "Нива"</t>
  </si>
  <si>
    <t xml:space="preserve">Время  </t>
  </si>
  <si>
    <t>СУ</t>
  </si>
  <si>
    <t>Кол-во кругов</t>
  </si>
  <si>
    <t>Очки ДСУ</t>
  </si>
  <si>
    <t>Баллы СУ</t>
  </si>
  <si>
    <t>Ножнов Алексей</t>
  </si>
  <si>
    <t>стартовало: 9</t>
  </si>
  <si>
    <t>категория SSV</t>
  </si>
  <si>
    <t xml:space="preserve">количество точек СУ </t>
  </si>
  <si>
    <t>Находка
Владивосток</t>
  </si>
  <si>
    <t>трофи-рейд  "Мокрый - 2019"</t>
  </si>
  <si>
    <t>31.08 - 01.09 2019 г</t>
  </si>
  <si>
    <t>Оськин Сергей</t>
  </si>
  <si>
    <t>Мищенко Артем</t>
  </si>
  <si>
    <t>G40</t>
  </si>
  <si>
    <t>R</t>
  </si>
  <si>
    <t>Семерик Максим</t>
  </si>
  <si>
    <t>Обитоцкий Сергей</t>
  </si>
  <si>
    <t>Обитоцкая Александра</t>
  </si>
  <si>
    <t>Голик Андрей</t>
  </si>
  <si>
    <t>TLC78</t>
  </si>
  <si>
    <t>Шишацкий Сергей</t>
  </si>
  <si>
    <t>Корнаков Иван</t>
  </si>
  <si>
    <t>Врангель/Владивосток</t>
  </si>
  <si>
    <t>N.Datsun</t>
  </si>
  <si>
    <t>Минахметов Сергей</t>
  </si>
  <si>
    <t>Prado</t>
  </si>
  <si>
    <t>Иодковский Артем</t>
  </si>
  <si>
    <t>Тестик Михаил</t>
  </si>
  <si>
    <t>Яковлев Аркадий</t>
  </si>
  <si>
    <t>Блинникова Полина</t>
  </si>
  <si>
    <t>T.Surf</t>
  </si>
  <si>
    <t>стартовало: 4</t>
  </si>
  <si>
    <t>стартовало: 10</t>
  </si>
  <si>
    <t>Круткин Александр</t>
  </si>
  <si>
    <t>Воробьев Всеволод</t>
  </si>
  <si>
    <t>выход за лимит времени</t>
  </si>
  <si>
    <t>0,5</t>
  </si>
  <si>
    <t>10</t>
  </si>
  <si>
    <t>стартовало: 5</t>
  </si>
  <si>
    <t>Шпартеев Александр
Кудрявцев Илья</t>
  </si>
  <si>
    <t>343/342</t>
  </si>
  <si>
    <t>338/339</t>
  </si>
  <si>
    <t>340/350</t>
  </si>
  <si>
    <t>17
8</t>
  </si>
  <si>
    <t>336/337</t>
  </si>
  <si>
    <t>тех.сход</t>
  </si>
  <si>
    <t>0</t>
  </si>
  <si>
    <t>Шапин Роман
Макаров Александр</t>
  </si>
  <si>
    <t>Уссурийск
Уссурийск</t>
  </si>
  <si>
    <t>Новиков Андрей</t>
  </si>
  <si>
    <t>Кацура Никита</t>
  </si>
</sst>
</file>

<file path=xl/styles.xml><?xml version="1.0" encoding="utf-8"?>
<styleSheet xmlns="http://schemas.openxmlformats.org/spreadsheetml/2006/main">
  <numFmts count="2">
    <numFmt numFmtId="164" formatCode="dd/mm/yy\ h:mm;@"/>
    <numFmt numFmtId="165" formatCode="[h]:mm:ss;@"/>
  </numFmts>
  <fonts count="7"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color rgb="FFFF000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4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1" fontId="0" fillId="0" borderId="1" xfId="0" applyNumberFormat="1" applyBorder="1"/>
    <xf numFmtId="0" fontId="0" fillId="0" borderId="2" xfId="0" applyBorder="1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/>
    <xf numFmtId="1" fontId="0" fillId="0" borderId="0" xfId="0" applyNumberFormat="1" applyBorder="1"/>
    <xf numFmtId="0" fontId="3" fillId="0" borderId="1" xfId="0" applyFont="1" applyBorder="1"/>
    <xf numFmtId="165" fontId="0" fillId="0" borderId="0" xfId="0" applyNumberFormat="1" applyBorder="1"/>
    <xf numFmtId="0" fontId="2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0" fillId="0" borderId="0" xfId="0" applyNumberFormat="1" applyBorder="1"/>
    <xf numFmtId="3" fontId="2" fillId="0" borderId="0" xfId="0" applyNumberFormat="1" applyFont="1" applyBorder="1" applyAlignment="1">
      <alignment horizontal="left" wrapText="1"/>
    </xf>
    <xf numFmtId="0" fontId="5" fillId="0" borderId="0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/>
    <xf numFmtId="0" fontId="4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7" xfId="0" applyNumberFormat="1" applyBorder="1" applyAlignment="1"/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22"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topLeftCell="D1" zoomScaleNormal="100" workbookViewId="0">
      <selection activeCell="F7" sqref="F7"/>
    </sheetView>
  </sheetViews>
  <sheetFormatPr defaultRowHeight="12.75"/>
  <cols>
    <col min="1" max="1" width="4.140625" customWidth="1"/>
    <col min="2" max="2" width="9.5703125" bestFit="1" customWidth="1"/>
    <col min="3" max="3" width="26.85546875" customWidth="1"/>
    <col min="4" max="4" width="17.85546875" customWidth="1"/>
    <col min="5" max="37" width="4.140625" customWidth="1"/>
    <col min="38" max="38" width="9.140625" customWidth="1"/>
    <col min="39" max="40" width="13.42578125" customWidth="1"/>
    <col min="41" max="46" width="9.140625" customWidth="1"/>
  </cols>
  <sheetData>
    <row r="1" spans="1:48" ht="15.75">
      <c r="A1" s="1" t="s">
        <v>40</v>
      </c>
      <c r="B1" s="1"/>
      <c r="C1" s="1"/>
      <c r="D1" s="1"/>
    </row>
    <row r="2" spans="1:48" ht="15.75">
      <c r="A2" s="1" t="s">
        <v>105</v>
      </c>
      <c r="B2" s="1"/>
      <c r="C2" s="1"/>
      <c r="D2" s="1"/>
    </row>
    <row r="3" spans="1:48" ht="15.75">
      <c r="A3" s="1" t="s">
        <v>106</v>
      </c>
      <c r="B3" s="1"/>
      <c r="C3" s="1"/>
      <c r="D3" s="1"/>
    </row>
    <row r="4" spans="1:48" ht="15.75">
      <c r="A4" s="1" t="s">
        <v>1</v>
      </c>
      <c r="B4" s="1"/>
      <c r="C4" s="1"/>
      <c r="D4" s="1"/>
    </row>
    <row r="5" spans="1:48">
      <c r="A5" s="46" t="s">
        <v>23</v>
      </c>
      <c r="B5" s="46"/>
      <c r="C5" s="46"/>
      <c r="D5" s="46"/>
      <c r="E5" s="48" t="s">
        <v>19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38"/>
      <c r="AN5" s="38"/>
      <c r="AO5" s="38"/>
      <c r="AP5" s="38"/>
      <c r="AQ5" s="38"/>
      <c r="AR5" s="38"/>
      <c r="AS5" s="38"/>
      <c r="AT5" s="38"/>
      <c r="AU5" s="46" t="s">
        <v>9</v>
      </c>
      <c r="AV5" s="46"/>
    </row>
    <row r="6" spans="1:48" s="9" customFormat="1" ht="15.75" customHeight="1">
      <c r="A6" s="47" t="s">
        <v>127</v>
      </c>
      <c r="B6" s="47"/>
      <c r="C6" s="47"/>
      <c r="D6" s="47"/>
      <c r="E6" s="50" t="s">
        <v>96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 t="s">
        <v>95</v>
      </c>
      <c r="AN6" s="50"/>
      <c r="AO6" s="50"/>
      <c r="AP6" s="50"/>
      <c r="AQ6" s="50"/>
      <c r="AR6" s="39"/>
      <c r="AS6" s="51" t="s">
        <v>43</v>
      </c>
      <c r="AT6" s="52"/>
      <c r="AU6" s="46"/>
      <c r="AV6" s="46"/>
    </row>
    <row r="7" spans="1:48" s="9" customFormat="1" ht="39">
      <c r="A7" s="2"/>
      <c r="B7" s="7" t="s">
        <v>0</v>
      </c>
      <c r="C7" s="2" t="s">
        <v>2</v>
      </c>
      <c r="D7" s="2" t="s">
        <v>3</v>
      </c>
      <c r="E7" s="34">
        <v>0</v>
      </c>
      <c r="F7" s="34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  <c r="L7" s="14">
        <v>7</v>
      </c>
      <c r="M7" s="14">
        <v>8</v>
      </c>
      <c r="N7" s="14">
        <v>9</v>
      </c>
      <c r="O7" s="14">
        <v>10</v>
      </c>
      <c r="P7" s="14">
        <v>11</v>
      </c>
      <c r="Q7" s="14">
        <v>12</v>
      </c>
      <c r="R7" s="14">
        <v>13</v>
      </c>
      <c r="S7" s="14">
        <v>14</v>
      </c>
      <c r="T7" s="14">
        <v>15</v>
      </c>
      <c r="U7" s="14">
        <v>16</v>
      </c>
      <c r="V7" s="14">
        <v>17</v>
      </c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5" t="s">
        <v>103</v>
      </c>
      <c r="AM7" s="15" t="s">
        <v>4</v>
      </c>
      <c r="AN7" s="15" t="s">
        <v>5</v>
      </c>
      <c r="AO7" s="4" t="s">
        <v>6</v>
      </c>
      <c r="AP7" s="15" t="s">
        <v>8</v>
      </c>
      <c r="AQ7" s="16" t="s">
        <v>22</v>
      </c>
      <c r="AR7" s="8" t="s">
        <v>99</v>
      </c>
      <c r="AS7" s="15" t="s">
        <v>97</v>
      </c>
      <c r="AT7" s="8" t="s">
        <v>98</v>
      </c>
      <c r="AU7" s="8" t="s">
        <v>44</v>
      </c>
      <c r="AV7" s="8" t="s">
        <v>21</v>
      </c>
    </row>
    <row r="8" spans="1:48" s="9" customFormat="1" ht="30.75">
      <c r="A8" s="7" t="s">
        <v>12</v>
      </c>
      <c r="B8" s="45" t="s">
        <v>136</v>
      </c>
      <c r="C8" s="13" t="s">
        <v>135</v>
      </c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2">
        <f>E8+F8+G8+H8+I8+J8+K8+Y8+Z8+AA8+AB8+AC8+AD8+AE8+AF8+AG8+AH8+AI8+AJ8+AK8+L8+M8+N8+O8+P8+Q8+R8+S8+T8+U8+V8+W8+X8</f>
        <v>0</v>
      </c>
      <c r="AM8" s="6">
        <v>43708.436111111114</v>
      </c>
      <c r="AN8" s="53" t="s">
        <v>141</v>
      </c>
      <c r="AO8" s="54"/>
      <c r="AP8" s="54"/>
      <c r="AQ8" s="54"/>
      <c r="AR8" s="55"/>
      <c r="AS8" s="42"/>
      <c r="AT8" s="42"/>
      <c r="AU8" s="43">
        <f>AR8+AT8</f>
        <v>0</v>
      </c>
      <c r="AV8" s="30"/>
    </row>
    <row r="9" spans="1:48" s="9" customFormat="1" ht="30.75">
      <c r="A9" s="7" t="s">
        <v>13</v>
      </c>
      <c r="B9" s="45" t="s">
        <v>137</v>
      </c>
      <c r="C9" s="13" t="s">
        <v>63</v>
      </c>
      <c r="D9" s="1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2">
        <f t="shared" ref="AL9:AL11" si="0">E9+F9+G9+H9+I9+J9+K9+Y9+Z9+AA9+AB9+AC9+AD9+AE9+AF9+AG9+AH9+AI9+AJ9+AK9+L9+M9+N9+O9+P9+Q9+R9+S9+T9+U9+V9+W9+X9</f>
        <v>0</v>
      </c>
      <c r="AM9" s="6">
        <v>43708.4375</v>
      </c>
      <c r="AN9" s="6">
        <v>43708.622187499997</v>
      </c>
      <c r="AO9" s="40">
        <f t="shared" ref="AO9" si="1">AN9-AM9</f>
        <v>0.18468749999738066</v>
      </c>
      <c r="AP9" s="5"/>
      <c r="AQ9" s="5">
        <f t="shared" ref="AQ9" si="2">AP9+AO9</f>
        <v>0.18468749999738066</v>
      </c>
      <c r="AR9" s="33"/>
      <c r="AS9" s="42"/>
      <c r="AT9" s="42"/>
      <c r="AU9" s="43">
        <f>AR9+AT9</f>
        <v>0</v>
      </c>
      <c r="AV9" s="29"/>
    </row>
    <row r="10" spans="1:48" s="9" customFormat="1" ht="30.75">
      <c r="A10" s="7" t="s">
        <v>39</v>
      </c>
      <c r="B10" s="45" t="s">
        <v>138</v>
      </c>
      <c r="C10" s="13" t="s">
        <v>57</v>
      </c>
      <c r="D10" s="13" t="s">
        <v>104</v>
      </c>
      <c r="E10" s="3"/>
      <c r="F10" s="3">
        <v>1</v>
      </c>
      <c r="G10" s="3"/>
      <c r="H10" s="3"/>
      <c r="I10" s="3"/>
      <c r="J10" s="3"/>
      <c r="K10" s="3"/>
      <c r="L10" s="3"/>
      <c r="M10" s="3"/>
      <c r="N10" s="3"/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/>
      <c r="U10" s="3">
        <v>1</v>
      </c>
      <c r="V10" s="3"/>
      <c r="W10" s="3"/>
      <c r="X10" s="3"/>
      <c r="Y10" s="3"/>
      <c r="Z10" s="3"/>
      <c r="AA10" s="3"/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/>
      <c r="AJ10" s="3"/>
      <c r="AK10" s="3"/>
      <c r="AL10" s="42">
        <f t="shared" si="0"/>
        <v>14</v>
      </c>
      <c r="AM10" s="6">
        <v>43708.438888888886</v>
      </c>
      <c r="AN10" s="6">
        <v>43708.873414351852</v>
      </c>
      <c r="AO10" s="40">
        <f>AN10-AM10</f>
        <v>0.43452546296612127</v>
      </c>
      <c r="AP10" s="44"/>
      <c r="AQ10" s="5">
        <f>AP10+AO10</f>
        <v>0.43452546296612127</v>
      </c>
      <c r="AR10" s="33">
        <v>40</v>
      </c>
      <c r="AS10" s="41"/>
      <c r="AT10" s="43"/>
      <c r="AU10" s="43">
        <f>AR10+AT10</f>
        <v>40</v>
      </c>
      <c r="AV10" s="29">
        <v>1</v>
      </c>
    </row>
    <row r="11" spans="1:48" s="9" customFormat="1" ht="30.75">
      <c r="A11" s="7" t="s">
        <v>139</v>
      </c>
      <c r="B11" s="45" t="s">
        <v>140</v>
      </c>
      <c r="C11" s="13" t="s">
        <v>65</v>
      </c>
      <c r="D11" s="1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42">
        <f t="shared" si="0"/>
        <v>0</v>
      </c>
      <c r="AM11" s="6">
        <v>43708.44027777778</v>
      </c>
      <c r="AN11" s="53" t="s">
        <v>131</v>
      </c>
      <c r="AO11" s="54"/>
      <c r="AP11" s="54"/>
      <c r="AQ11" s="54"/>
      <c r="AR11" s="55"/>
      <c r="AS11" s="42"/>
      <c r="AT11" s="43"/>
      <c r="AU11" s="43" t="s">
        <v>142</v>
      </c>
      <c r="AV11" s="29"/>
    </row>
    <row r="12" spans="1:48" s="9" customFormat="1"/>
    <row r="13" spans="1:48" s="9" customFormat="1"/>
    <row r="14" spans="1:48" s="9" customFormat="1"/>
    <row r="15" spans="1:48" s="9" customFormat="1"/>
    <row r="16" spans="1:48" s="9" customFormat="1"/>
    <row r="17" s="9" customFormat="1"/>
    <row r="18" s="9" customFormat="1"/>
    <row r="19" s="9" customFormat="1"/>
  </sheetData>
  <mergeCells count="10">
    <mergeCell ref="AN8:AR8"/>
    <mergeCell ref="AN11:AR11"/>
    <mergeCell ref="AU6:AV6"/>
    <mergeCell ref="A5:D5"/>
    <mergeCell ref="A6:D6"/>
    <mergeCell ref="E5:AL5"/>
    <mergeCell ref="AU5:AV5"/>
    <mergeCell ref="E6:AL6"/>
    <mergeCell ref="AM6:AQ6"/>
    <mergeCell ref="AS6:AT6"/>
  </mergeCells>
  <conditionalFormatting sqref="AT8:AT11 AS11 AS6 AS8:AS9 E5:E6 E8:F11 F11:AK11 G7:AK11 AL8:AL11">
    <cfRule type="cellIs" dxfId="14" priority="7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9"/>
  <sheetViews>
    <sheetView workbookViewId="0">
      <selection activeCell="E7" sqref="E7:AK7"/>
    </sheetView>
  </sheetViews>
  <sheetFormatPr defaultRowHeight="12.75"/>
  <cols>
    <col min="1" max="1" width="4.140625" customWidth="1"/>
    <col min="3" max="3" width="26.85546875" customWidth="1"/>
    <col min="4" max="4" width="19.42578125" customWidth="1"/>
    <col min="5" max="37" width="4.85546875" customWidth="1"/>
    <col min="39" max="40" width="13.42578125" bestFit="1" customWidth="1"/>
  </cols>
  <sheetData>
    <row r="1" spans="1:48" ht="15.75">
      <c r="A1" s="1" t="s">
        <v>40</v>
      </c>
      <c r="B1" s="1"/>
      <c r="C1" s="1"/>
      <c r="D1" s="1"/>
    </row>
    <row r="2" spans="1:48" ht="15.75">
      <c r="A2" s="1" t="s">
        <v>105</v>
      </c>
      <c r="B2" s="1"/>
      <c r="C2" s="1"/>
      <c r="D2" s="1"/>
    </row>
    <row r="3" spans="1:48" ht="15.75">
      <c r="A3" s="1" t="s">
        <v>106</v>
      </c>
      <c r="B3" s="1"/>
      <c r="C3" s="1"/>
      <c r="D3" s="1"/>
    </row>
    <row r="4" spans="1:48" ht="15.75">
      <c r="A4" s="1" t="s">
        <v>102</v>
      </c>
      <c r="B4" s="1"/>
      <c r="C4" s="1"/>
      <c r="D4" s="1"/>
    </row>
    <row r="5" spans="1:48">
      <c r="A5" s="46" t="s">
        <v>23</v>
      </c>
      <c r="B5" s="46"/>
      <c r="C5" s="46"/>
      <c r="D5" s="46"/>
      <c r="E5" s="48" t="s">
        <v>19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38"/>
      <c r="AN5" s="38"/>
      <c r="AO5" s="38"/>
      <c r="AP5" s="38"/>
      <c r="AQ5" s="38"/>
      <c r="AR5" s="38"/>
      <c r="AS5" s="38"/>
      <c r="AT5" s="38"/>
      <c r="AU5" s="46" t="s">
        <v>9</v>
      </c>
      <c r="AV5" s="46"/>
    </row>
    <row r="6" spans="1:48" s="9" customFormat="1" ht="15.75" customHeight="1">
      <c r="A6" s="47" t="s">
        <v>127</v>
      </c>
      <c r="B6" s="47"/>
      <c r="C6" s="47"/>
      <c r="D6" s="47"/>
      <c r="E6" s="50" t="s">
        <v>96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 t="s">
        <v>95</v>
      </c>
      <c r="AN6" s="50"/>
      <c r="AO6" s="50"/>
      <c r="AP6" s="50"/>
      <c r="AQ6" s="50"/>
      <c r="AR6" s="39"/>
      <c r="AS6" s="51" t="s">
        <v>43</v>
      </c>
      <c r="AT6" s="52"/>
      <c r="AU6" s="46"/>
      <c r="AV6" s="46"/>
    </row>
    <row r="7" spans="1:48" s="9" customFormat="1" ht="39">
      <c r="A7" s="2"/>
      <c r="B7" s="7" t="s">
        <v>0</v>
      </c>
      <c r="C7" s="2" t="s">
        <v>2</v>
      </c>
      <c r="D7" s="2" t="s">
        <v>3</v>
      </c>
      <c r="E7" s="34">
        <v>0</v>
      </c>
      <c r="F7" s="34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  <c r="L7" s="14">
        <v>7</v>
      </c>
      <c r="M7" s="14">
        <v>8</v>
      </c>
      <c r="N7" s="14">
        <v>9</v>
      </c>
      <c r="O7" s="14">
        <v>10</v>
      </c>
      <c r="P7" s="14">
        <v>11</v>
      </c>
      <c r="Q7" s="14">
        <v>12</v>
      </c>
      <c r="R7" s="14">
        <v>13</v>
      </c>
      <c r="S7" s="14">
        <v>14</v>
      </c>
      <c r="T7" s="14">
        <v>15</v>
      </c>
      <c r="U7" s="14">
        <v>16</v>
      </c>
      <c r="V7" s="14">
        <v>17</v>
      </c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5" t="s">
        <v>103</v>
      </c>
      <c r="AM7" s="15" t="s">
        <v>4</v>
      </c>
      <c r="AN7" s="15" t="s">
        <v>5</v>
      </c>
      <c r="AO7" s="4" t="s">
        <v>6</v>
      </c>
      <c r="AP7" s="15" t="s">
        <v>8</v>
      </c>
      <c r="AQ7" s="16" t="s">
        <v>22</v>
      </c>
      <c r="AR7" s="8" t="s">
        <v>99</v>
      </c>
      <c r="AS7" s="15" t="s">
        <v>97</v>
      </c>
      <c r="AT7" s="8" t="s">
        <v>98</v>
      </c>
      <c r="AU7" s="8" t="s">
        <v>44</v>
      </c>
      <c r="AV7" s="8" t="s">
        <v>21</v>
      </c>
    </row>
    <row r="8" spans="1:48" s="9" customFormat="1" ht="30.75" customHeight="1">
      <c r="A8" s="7" t="s">
        <v>12</v>
      </c>
      <c r="B8" s="17">
        <v>110</v>
      </c>
      <c r="C8" s="13" t="s">
        <v>88</v>
      </c>
      <c r="D8" s="13" t="s">
        <v>89</v>
      </c>
      <c r="E8" s="3"/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1">
        <v>1</v>
      </c>
      <c r="AM8" s="6">
        <v>43708.443055555559</v>
      </c>
      <c r="AN8" s="6">
        <v>43708.693680555552</v>
      </c>
      <c r="AO8" s="5">
        <f t="shared" ref="AO8" si="0">AN8-AM8</f>
        <v>0.25062499999330612</v>
      </c>
      <c r="AP8" s="5"/>
      <c r="AQ8" s="5">
        <f t="shared" ref="AQ8" si="1">AP8+AO8</f>
        <v>0.25062499999330612</v>
      </c>
      <c r="AR8" s="35">
        <v>0</v>
      </c>
      <c r="AS8" s="42">
        <v>2</v>
      </c>
      <c r="AT8" s="42">
        <v>10</v>
      </c>
      <c r="AU8" s="28">
        <v>10</v>
      </c>
      <c r="AV8" s="29">
        <v>1</v>
      </c>
    </row>
    <row r="9" spans="1:48" s="9" customFormat="1" ht="30.75" customHeight="1">
      <c r="A9" s="7" t="s">
        <v>13</v>
      </c>
      <c r="B9" s="17">
        <v>199</v>
      </c>
      <c r="C9" s="13" t="s">
        <v>143</v>
      </c>
      <c r="D9" s="13" t="s">
        <v>144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1"/>
      <c r="AM9" s="6">
        <v>43708.444444444445</v>
      </c>
      <c r="AN9" s="6">
        <v>43708.909618055557</v>
      </c>
      <c r="AO9" s="5">
        <f>AN9-AM9</f>
        <v>0.46517361111182254</v>
      </c>
      <c r="AP9" s="5"/>
      <c r="AQ9" s="5">
        <f t="shared" ref="AQ9" si="2">AP9+AO9</f>
        <v>0.46517361111182254</v>
      </c>
      <c r="AR9" s="35">
        <v>0</v>
      </c>
      <c r="AS9" s="42">
        <v>0</v>
      </c>
      <c r="AT9" s="42">
        <v>0</v>
      </c>
      <c r="AU9" s="28"/>
      <c r="AV9" s="29"/>
    </row>
    <row r="10" spans="1:48" s="9" customFormat="1" ht="30.75" customHeight="1">
      <c r="A10" s="7" t="s">
        <v>39</v>
      </c>
      <c r="B10" s="17">
        <v>133</v>
      </c>
      <c r="C10" s="13" t="s">
        <v>91</v>
      </c>
      <c r="D10" s="1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2"/>
      <c r="AM10" s="6">
        <v>43708.445833333331</v>
      </c>
      <c r="AN10" s="53" t="s">
        <v>131</v>
      </c>
      <c r="AO10" s="54"/>
      <c r="AP10" s="54"/>
      <c r="AQ10" s="54"/>
      <c r="AR10" s="55"/>
      <c r="AS10" s="42"/>
      <c r="AT10" s="42"/>
      <c r="AU10" s="28"/>
      <c r="AV10" s="29"/>
    </row>
    <row r="11" spans="1:48" s="9" customFormat="1" ht="30.75">
      <c r="A11" s="7" t="s">
        <v>64</v>
      </c>
      <c r="B11" s="17">
        <v>250</v>
      </c>
      <c r="C11" s="13" t="s">
        <v>90</v>
      </c>
      <c r="D11" s="13"/>
      <c r="E11" s="3"/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v>1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42">
        <f>E11+F11+G11+H11+I11+J11+K11+L11+M11+N11+O11+P11+Q11+R11+S11+T11+U11+V11+AJ11+AK11</f>
        <v>2</v>
      </c>
      <c r="AM11" s="6">
        <v>43708.447222222225</v>
      </c>
      <c r="AN11" s="6">
        <v>43708.852199074077</v>
      </c>
      <c r="AO11" s="5">
        <f t="shared" ref="AO11" si="3">AN11-AM11</f>
        <v>0.4049768518525525</v>
      </c>
      <c r="AP11" s="5"/>
      <c r="AQ11" s="5">
        <f t="shared" ref="AQ11" si="4">AP11+AO11</f>
        <v>0.4049768518525525</v>
      </c>
      <c r="AR11" s="33">
        <v>0</v>
      </c>
      <c r="AS11" s="42"/>
      <c r="AT11" s="42"/>
      <c r="AU11" s="28"/>
      <c r="AV11" s="29"/>
    </row>
    <row r="12" spans="1:48" s="9" customFormat="1"/>
    <row r="13" spans="1:48" s="9" customFormat="1"/>
    <row r="14" spans="1:48" s="9" customFormat="1"/>
    <row r="15" spans="1:48" s="9" customFormat="1"/>
    <row r="16" spans="1:48" s="9" customFormat="1"/>
    <row r="17" s="9" customFormat="1"/>
    <row r="18" s="9" customFormat="1"/>
    <row r="19" s="9" customFormat="1"/>
  </sheetData>
  <mergeCells count="9">
    <mergeCell ref="A5:D5"/>
    <mergeCell ref="A6:D6"/>
    <mergeCell ref="AN10:AR10"/>
    <mergeCell ref="E5:AL5"/>
    <mergeCell ref="AU5:AV5"/>
    <mergeCell ref="E6:AL6"/>
    <mergeCell ref="AM6:AQ6"/>
    <mergeCell ref="AS6:AT6"/>
    <mergeCell ref="AU6:AV6"/>
  </mergeCells>
  <conditionalFormatting sqref="AS6 AS8:AT11 E5:E6 AL11 E10:AL10 E8:F11 F11:W11 G7:AK11">
    <cfRule type="cellIs" dxfId="13" priority="4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7"/>
  <sheetViews>
    <sheetView topLeftCell="A4" zoomScaleNormal="100" workbookViewId="0">
      <selection activeCell="AX10" sqref="AX10"/>
    </sheetView>
  </sheetViews>
  <sheetFormatPr defaultRowHeight="12.75"/>
  <cols>
    <col min="1" max="1" width="3.140625" customWidth="1"/>
    <col min="2" max="2" width="10" customWidth="1"/>
    <col min="3" max="3" width="23.42578125" bestFit="1" customWidth="1"/>
    <col min="4" max="4" width="28.42578125" bestFit="1" customWidth="1"/>
    <col min="5" max="5" width="27" customWidth="1"/>
    <col min="6" max="6" width="17.140625" customWidth="1"/>
    <col min="7" max="7" width="5" customWidth="1"/>
    <col min="8" max="8" width="4.85546875" customWidth="1"/>
    <col min="9" max="9" width="5" customWidth="1"/>
    <col min="10" max="10" width="3.85546875" customWidth="1"/>
    <col min="11" max="11" width="3.5703125" customWidth="1"/>
    <col min="12" max="12" width="4" customWidth="1"/>
    <col min="13" max="13" width="3.85546875" customWidth="1"/>
    <col min="14" max="38" width="3.7109375" customWidth="1"/>
    <col min="39" max="39" width="3.85546875" customWidth="1"/>
    <col min="41" max="42" width="13.42578125" bestFit="1" customWidth="1"/>
    <col min="43" max="43" width="9.5703125" bestFit="1" customWidth="1"/>
    <col min="44" max="44" width="7.28515625" customWidth="1"/>
    <col min="45" max="45" width="8.140625" bestFit="1" customWidth="1"/>
    <col min="46" max="46" width="8.140625" customWidth="1"/>
    <col min="47" max="47" width="9.5703125" customWidth="1"/>
    <col min="48" max="48" width="9.42578125" customWidth="1"/>
  </cols>
  <sheetData>
    <row r="1" spans="1:50" ht="15.75">
      <c r="A1" s="1" t="s">
        <v>40</v>
      </c>
      <c r="B1" s="1"/>
      <c r="C1" s="1"/>
      <c r="D1" s="1"/>
      <c r="E1" s="1"/>
      <c r="F1" s="1"/>
    </row>
    <row r="2" spans="1:50" ht="15.75">
      <c r="A2" s="1" t="s">
        <v>105</v>
      </c>
      <c r="B2" s="1"/>
      <c r="C2" s="1"/>
      <c r="D2" s="1"/>
      <c r="E2" s="1"/>
      <c r="F2" s="1"/>
    </row>
    <row r="3" spans="1:50" ht="15.75">
      <c r="A3" s="1" t="s">
        <v>106</v>
      </c>
      <c r="B3" s="1"/>
      <c r="C3" s="1"/>
      <c r="D3" s="1"/>
      <c r="E3" s="1"/>
      <c r="F3" s="1"/>
    </row>
    <row r="4" spans="1:50" ht="15.75">
      <c r="A4" s="1" t="s">
        <v>14</v>
      </c>
      <c r="B4" s="1"/>
      <c r="C4" s="1"/>
      <c r="D4" s="1"/>
      <c r="E4" s="1"/>
      <c r="F4" s="1"/>
    </row>
    <row r="5" spans="1:50" ht="14.25" customHeight="1">
      <c r="A5" s="46" t="s">
        <v>23</v>
      </c>
      <c r="B5" s="46"/>
      <c r="C5" s="46"/>
      <c r="D5" s="46"/>
      <c r="E5" s="46"/>
      <c r="F5" s="46"/>
      <c r="G5" s="48" t="s">
        <v>19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38"/>
      <c r="AP5" s="38"/>
      <c r="AQ5" s="38"/>
      <c r="AR5" s="38"/>
      <c r="AS5" s="38"/>
      <c r="AT5" s="38"/>
      <c r="AU5" s="38"/>
      <c r="AV5" s="38"/>
      <c r="AW5" s="46" t="s">
        <v>9</v>
      </c>
      <c r="AX5" s="46"/>
    </row>
    <row r="6" spans="1:50" ht="16.5" customHeight="1">
      <c r="A6" s="47" t="s">
        <v>101</v>
      </c>
      <c r="B6" s="47"/>
      <c r="C6" s="47"/>
      <c r="D6" s="47"/>
      <c r="E6" s="47"/>
      <c r="F6" s="47"/>
      <c r="G6" s="50" t="s">
        <v>96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 t="s">
        <v>95</v>
      </c>
      <c r="AP6" s="50"/>
      <c r="AQ6" s="50"/>
      <c r="AR6" s="50"/>
      <c r="AS6" s="50"/>
      <c r="AT6" s="39"/>
      <c r="AU6" s="51" t="s">
        <v>43</v>
      </c>
      <c r="AV6" s="52"/>
      <c r="AW6" s="46"/>
      <c r="AX6" s="46"/>
    </row>
    <row r="7" spans="1:50" ht="39">
      <c r="A7" s="2"/>
      <c r="B7" s="7" t="s">
        <v>0</v>
      </c>
      <c r="C7" s="2" t="s">
        <v>24</v>
      </c>
      <c r="D7" s="2" t="s">
        <v>25</v>
      </c>
      <c r="E7" s="2" t="s">
        <v>26</v>
      </c>
      <c r="F7" s="2" t="s">
        <v>27</v>
      </c>
      <c r="G7" s="34">
        <v>0</v>
      </c>
      <c r="H7" s="3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  <c r="T7" s="14">
        <v>13</v>
      </c>
      <c r="U7" s="14">
        <v>14</v>
      </c>
      <c r="V7" s="14">
        <v>15</v>
      </c>
      <c r="W7" s="14">
        <v>16</v>
      </c>
      <c r="X7" s="14">
        <v>17</v>
      </c>
      <c r="Y7" s="14">
        <v>18</v>
      </c>
      <c r="Z7" s="14">
        <v>19</v>
      </c>
      <c r="AA7" s="14">
        <v>20</v>
      </c>
      <c r="AB7" s="14">
        <v>21</v>
      </c>
      <c r="AC7" s="14">
        <v>22</v>
      </c>
      <c r="AD7" s="14">
        <v>23</v>
      </c>
      <c r="AE7" s="14">
        <v>24</v>
      </c>
      <c r="AF7" s="14">
        <v>25</v>
      </c>
      <c r="AG7" s="14">
        <v>26</v>
      </c>
      <c r="AH7" s="14">
        <v>27</v>
      </c>
      <c r="AI7" s="14">
        <v>28</v>
      </c>
      <c r="AJ7" s="14">
        <v>29</v>
      </c>
      <c r="AK7" s="14">
        <v>30</v>
      </c>
      <c r="AL7" s="14">
        <v>31</v>
      </c>
      <c r="AM7" s="14">
        <v>32</v>
      </c>
      <c r="AN7" s="15" t="s">
        <v>103</v>
      </c>
      <c r="AO7" s="15" t="s">
        <v>4</v>
      </c>
      <c r="AP7" s="15" t="s">
        <v>5</v>
      </c>
      <c r="AQ7" s="4" t="s">
        <v>6</v>
      </c>
      <c r="AR7" s="15" t="s">
        <v>8</v>
      </c>
      <c r="AS7" s="16" t="s">
        <v>22</v>
      </c>
      <c r="AT7" s="8" t="s">
        <v>99</v>
      </c>
      <c r="AU7" s="15" t="s">
        <v>97</v>
      </c>
      <c r="AV7" s="8" t="s">
        <v>98</v>
      </c>
      <c r="AW7" s="8" t="s">
        <v>44</v>
      </c>
      <c r="AX7" s="8" t="s">
        <v>21</v>
      </c>
    </row>
    <row r="8" spans="1:50" ht="18">
      <c r="A8" s="7">
        <v>1</v>
      </c>
      <c r="B8" s="17">
        <v>172</v>
      </c>
      <c r="C8" s="18" t="s">
        <v>30</v>
      </c>
      <c r="D8" s="13" t="s">
        <v>31</v>
      </c>
      <c r="E8" s="13" t="s">
        <v>10</v>
      </c>
      <c r="F8" s="13" t="s">
        <v>41</v>
      </c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/>
      <c r="Z8" s="3"/>
      <c r="AA8" s="3"/>
      <c r="AB8" s="3"/>
      <c r="AC8" s="3"/>
      <c r="AD8" s="3"/>
      <c r="AE8" s="3"/>
      <c r="AF8" s="3">
        <v>1</v>
      </c>
      <c r="AG8" s="3"/>
      <c r="AH8" s="3">
        <v>1</v>
      </c>
      <c r="AI8" s="3"/>
      <c r="AJ8" s="3"/>
      <c r="AK8" s="3"/>
      <c r="AL8" s="3"/>
      <c r="AM8" s="3"/>
      <c r="AN8" s="42">
        <f>G8+H8+I8+J8+K8+L8+M8+N8+O8+P8+Q8+R8+S8+T8+U8+V8+W8+X8+Y8+Z8+AA8+AB8+AC8+AD8+AE8+AF8+AG8+AH8+AI8+AJ8+AK8+AL8+AM8</f>
        <v>11</v>
      </c>
      <c r="AO8" s="6">
        <v>43708.423611111109</v>
      </c>
      <c r="AP8" s="6">
        <v>43708.962442129632</v>
      </c>
      <c r="AQ8" s="5">
        <f>AP8-AO8</f>
        <v>0.53883101852261461</v>
      </c>
      <c r="AR8" s="5"/>
      <c r="AS8" s="5">
        <f>AR8+AQ8</f>
        <v>0.53883101852261461</v>
      </c>
      <c r="AT8" s="33">
        <v>57</v>
      </c>
      <c r="AU8" s="42"/>
      <c r="AV8" s="42"/>
      <c r="AW8" s="42">
        <f>AT8+AV8</f>
        <v>57</v>
      </c>
      <c r="AX8" s="29">
        <v>3</v>
      </c>
    </row>
    <row r="9" spans="1:50" ht="20.25" customHeight="1">
      <c r="A9" s="7">
        <v>2</v>
      </c>
      <c r="B9" s="17">
        <v>229</v>
      </c>
      <c r="C9" s="13" t="s">
        <v>68</v>
      </c>
      <c r="D9" s="13" t="s">
        <v>69</v>
      </c>
      <c r="E9" s="13"/>
      <c r="F9" s="13" t="s">
        <v>42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42">
        <f t="shared" ref="AN9:AN16" si="0">G9+H9+I9+J9+K9+L9+M9+N9+O9+P9+Q9+R9+S9+T9+U9+V9+W9+X9+Y9+Z9+AA9+AB9+AC9+AD9+AE9+AF9+AG9+AH9+AI9+AJ9+AK9+AL9+AM9</f>
        <v>0</v>
      </c>
      <c r="AO9" s="6">
        <v>43708.425000000003</v>
      </c>
      <c r="AP9" s="53" t="s">
        <v>131</v>
      </c>
      <c r="AQ9" s="54"/>
      <c r="AR9" s="54"/>
      <c r="AS9" s="54"/>
      <c r="AT9" s="55"/>
      <c r="AU9" s="42"/>
      <c r="AV9" s="42"/>
      <c r="AW9" s="42">
        <f>AT9+AV9</f>
        <v>0</v>
      </c>
      <c r="AX9" s="29"/>
    </row>
    <row r="10" spans="1:50" ht="20.25" customHeight="1">
      <c r="A10" s="7">
        <v>3</v>
      </c>
      <c r="B10" s="17">
        <v>193</v>
      </c>
      <c r="C10" s="13" t="s">
        <v>33</v>
      </c>
      <c r="D10" s="13" t="s">
        <v>70</v>
      </c>
      <c r="E10" s="13" t="s">
        <v>93</v>
      </c>
      <c r="F10" s="13" t="s">
        <v>41</v>
      </c>
      <c r="G10" s="3"/>
      <c r="H10" s="3">
        <v>1</v>
      </c>
      <c r="I10" s="3"/>
      <c r="J10" s="3"/>
      <c r="K10" s="3"/>
      <c r="L10" s="3"/>
      <c r="M10" s="3"/>
      <c r="N10" s="3"/>
      <c r="O10" s="3"/>
      <c r="P10" s="3"/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/>
      <c r="Z10" s="3"/>
      <c r="AA10" s="3"/>
      <c r="AB10" s="3"/>
      <c r="AC10" s="3"/>
      <c r="AD10" s="3"/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/>
      <c r="AL10" s="3"/>
      <c r="AM10" s="3"/>
      <c r="AN10" s="42">
        <f>G10+H10+I10+J10+K10+L10+M10+N10+O10+P10+Q10+R10+S10+T10+U10+V10+W10+X10+Y10+Z10+AA10+AB10+AC10+AD10+AE10+AF10+AG10+AH10+AI10+AJ10+AK10+AL10+AM10</f>
        <v>15</v>
      </c>
      <c r="AO10" s="6">
        <v>43708.426388946762</v>
      </c>
      <c r="AP10" s="6">
        <v>43708.892314814817</v>
      </c>
      <c r="AQ10" s="5">
        <f>AP10-AO10</f>
        <v>0.4659258680549101</v>
      </c>
      <c r="AR10" s="5">
        <v>4.1666666666666664E-2</v>
      </c>
      <c r="AS10" s="5">
        <f>AR10+AQ10</f>
        <v>0.50759253472157673</v>
      </c>
      <c r="AT10" s="33">
        <v>72</v>
      </c>
      <c r="AU10" s="42"/>
      <c r="AV10" s="42"/>
      <c r="AW10" s="42">
        <f>AT10+AV10</f>
        <v>72</v>
      </c>
      <c r="AX10" s="29">
        <v>2</v>
      </c>
    </row>
    <row r="11" spans="1:50" ht="29.25" customHeight="1">
      <c r="A11" s="7">
        <v>4</v>
      </c>
      <c r="B11" s="17">
        <v>100</v>
      </c>
      <c r="C11" s="13" t="s">
        <v>66</v>
      </c>
      <c r="D11" s="13" t="s">
        <v>67</v>
      </c>
      <c r="E11" s="13" t="s">
        <v>18</v>
      </c>
      <c r="F11" s="13" t="s">
        <v>94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42">
        <f t="shared" ref="AN11:AN16" si="1">G11+H11+I11+J11+K11+L11+M11+N11+O11+P11+Q11+R11+S11+T11+U11+V11+W11+X11+Y11+Z11+AA11+AB11+AC11+AD11+AE11+AF11+AG11+AH11+AI11+AJ11+AK11+AL11+AM11</f>
        <v>0</v>
      </c>
      <c r="AO11" s="6">
        <v>43708.427777893521</v>
      </c>
      <c r="AP11" s="53" t="s">
        <v>141</v>
      </c>
      <c r="AQ11" s="54"/>
      <c r="AR11" s="54"/>
      <c r="AS11" s="54"/>
      <c r="AT11" s="55"/>
      <c r="AU11" s="42"/>
      <c r="AV11" s="43"/>
      <c r="AW11" s="43">
        <f>AT11+AV11</f>
        <v>0</v>
      </c>
      <c r="AX11" s="30"/>
    </row>
    <row r="12" spans="1:50" ht="18">
      <c r="A12" s="7">
        <v>5</v>
      </c>
      <c r="B12" s="17">
        <v>227</v>
      </c>
      <c r="C12" s="13" t="s">
        <v>35</v>
      </c>
      <c r="D12" s="13" t="s">
        <v>59</v>
      </c>
      <c r="E12" s="13" t="s">
        <v>10</v>
      </c>
      <c r="F12" s="13" t="s">
        <v>41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42">
        <f t="shared" si="1"/>
        <v>0</v>
      </c>
      <c r="AO12" s="6">
        <v>43708.42916684028</v>
      </c>
      <c r="AP12" s="53" t="s">
        <v>141</v>
      </c>
      <c r="AQ12" s="54"/>
      <c r="AR12" s="54"/>
      <c r="AS12" s="54"/>
      <c r="AT12" s="55"/>
      <c r="AU12" s="42"/>
      <c r="AV12" s="42"/>
      <c r="AW12" s="42">
        <f>AT12+AV12</f>
        <v>0</v>
      </c>
      <c r="AX12" s="30"/>
    </row>
    <row r="13" spans="1:50" ht="17.25" customHeight="1">
      <c r="A13" s="7">
        <v>6</v>
      </c>
      <c r="B13" s="19">
        <v>131</v>
      </c>
      <c r="C13" s="18" t="s">
        <v>32</v>
      </c>
      <c r="D13" s="18" t="s">
        <v>58</v>
      </c>
      <c r="E13" s="13" t="s">
        <v>10</v>
      </c>
      <c r="F13" s="13" t="s">
        <v>42</v>
      </c>
      <c r="G13" s="3"/>
      <c r="H13" s="3">
        <v>1</v>
      </c>
      <c r="I13" s="3"/>
      <c r="J13" s="3"/>
      <c r="K13" s="3"/>
      <c r="L13" s="3"/>
      <c r="M13" s="3"/>
      <c r="N13" s="3"/>
      <c r="O13" s="3"/>
      <c r="P13" s="3"/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42">
        <v>10</v>
      </c>
      <c r="AO13" s="6">
        <v>43708.430555787039</v>
      </c>
      <c r="AP13" s="6">
        <v>43708.960381944446</v>
      </c>
      <c r="AQ13" s="5">
        <f t="shared" ref="AQ13" si="2">AP13-AO13</f>
        <v>0.52982615740620531</v>
      </c>
      <c r="AR13" s="5">
        <v>4.1666666666666664E-2</v>
      </c>
      <c r="AS13" s="5">
        <f t="shared" ref="AS13" si="3">AR13+AQ13</f>
        <v>0.57149282407287194</v>
      </c>
      <c r="AT13" s="33">
        <v>35</v>
      </c>
      <c r="AU13" s="42"/>
      <c r="AV13" s="3"/>
      <c r="AW13" s="42">
        <f>AT13+AV13</f>
        <v>35</v>
      </c>
      <c r="AX13" s="29"/>
    </row>
    <row r="14" spans="1:50" ht="18">
      <c r="A14" s="7">
        <v>7</v>
      </c>
      <c r="B14" s="17">
        <v>176</v>
      </c>
      <c r="C14" s="13" t="s">
        <v>16</v>
      </c>
      <c r="D14" s="13" t="s">
        <v>17</v>
      </c>
      <c r="E14" s="13" t="s">
        <v>10</v>
      </c>
      <c r="F14" s="13" t="s">
        <v>41</v>
      </c>
      <c r="G14" s="3"/>
      <c r="H14" s="3">
        <v>1</v>
      </c>
      <c r="I14" s="3"/>
      <c r="J14" s="3"/>
      <c r="K14" s="3"/>
      <c r="L14" s="3"/>
      <c r="M14" s="3"/>
      <c r="N14" s="3"/>
      <c r="O14" s="3"/>
      <c r="P14" s="3"/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42">
        <v>10</v>
      </c>
      <c r="AO14" s="6">
        <v>43708.431944733798</v>
      </c>
      <c r="AP14" s="6">
        <v>43708.961076388892</v>
      </c>
      <c r="AQ14" s="5">
        <f>AP14-AO14</f>
        <v>0.52913165509380633</v>
      </c>
      <c r="AR14" s="5">
        <v>4.1666666666666664E-2</v>
      </c>
      <c r="AS14" s="5">
        <f>AR14+AQ14</f>
        <v>0.57079832176047296</v>
      </c>
      <c r="AT14" s="33">
        <v>46</v>
      </c>
      <c r="AU14" s="41"/>
      <c r="AV14" s="42"/>
      <c r="AW14" s="42">
        <f>AT14+AV14</f>
        <v>46</v>
      </c>
      <c r="AX14" s="30"/>
    </row>
    <row r="15" spans="1:50" ht="20.25" customHeight="1">
      <c r="A15" s="7">
        <v>8</v>
      </c>
      <c r="B15" s="17">
        <v>202</v>
      </c>
      <c r="C15" s="13" t="s">
        <v>145</v>
      </c>
      <c r="D15" s="13" t="s">
        <v>86</v>
      </c>
      <c r="E15" s="13"/>
      <c r="F15" s="13" t="s">
        <v>41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42">
        <f t="shared" si="1"/>
        <v>0</v>
      </c>
      <c r="AO15" s="6">
        <v>43708.433333680558</v>
      </c>
      <c r="AP15" s="53" t="s">
        <v>131</v>
      </c>
      <c r="AQ15" s="54"/>
      <c r="AR15" s="54"/>
      <c r="AS15" s="54"/>
      <c r="AT15" s="55"/>
      <c r="AU15" s="41"/>
      <c r="AV15" s="42"/>
      <c r="AW15" s="42">
        <f t="shared" ref="AW15:AW16" si="4">AT15+AV15</f>
        <v>0</v>
      </c>
      <c r="AX15" s="30"/>
    </row>
    <row r="16" spans="1:50" ht="20.25" customHeight="1">
      <c r="A16" s="7">
        <v>9</v>
      </c>
      <c r="B16" s="17">
        <v>188</v>
      </c>
      <c r="C16" s="13" t="s">
        <v>146</v>
      </c>
      <c r="D16" s="13" t="s">
        <v>73</v>
      </c>
      <c r="E16" s="13"/>
      <c r="F16" s="13" t="s">
        <v>41</v>
      </c>
      <c r="G16" s="3"/>
      <c r="H16" s="3">
        <v>1</v>
      </c>
      <c r="I16" s="3"/>
      <c r="J16" s="3"/>
      <c r="K16" s="3"/>
      <c r="L16" s="3"/>
      <c r="M16" s="3"/>
      <c r="N16" s="3"/>
      <c r="O16" s="3"/>
      <c r="P16" s="3"/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/>
      <c r="Z16" s="3"/>
      <c r="AA16" s="3"/>
      <c r="AB16" s="3"/>
      <c r="AC16" s="3"/>
      <c r="AD16" s="3"/>
      <c r="AE16" s="3">
        <v>1</v>
      </c>
      <c r="AF16" s="3">
        <v>1</v>
      </c>
      <c r="AG16" s="3">
        <v>1</v>
      </c>
      <c r="AH16" s="3">
        <v>1</v>
      </c>
      <c r="AI16" s="3">
        <v>1</v>
      </c>
      <c r="AJ16" s="3">
        <v>1</v>
      </c>
      <c r="AK16" s="3"/>
      <c r="AL16" s="3"/>
      <c r="AM16" s="3"/>
      <c r="AN16" s="42">
        <f t="shared" si="1"/>
        <v>15</v>
      </c>
      <c r="AO16" s="6">
        <v>43708.434722627317</v>
      </c>
      <c r="AP16" s="6">
        <v>43708.936296296299</v>
      </c>
      <c r="AQ16" s="5">
        <f t="shared" ref="AQ15:AQ16" si="5">AP16-AO16</f>
        <v>0.50157366898201872</v>
      </c>
      <c r="AR16" s="5"/>
      <c r="AS16" s="5">
        <f t="shared" ref="AS15:AS16" si="6">AR16+AQ16</f>
        <v>0.50157366898201872</v>
      </c>
      <c r="AT16" s="35">
        <v>90</v>
      </c>
      <c r="AU16" s="41"/>
      <c r="AV16" s="42"/>
      <c r="AW16" s="42">
        <f t="shared" si="4"/>
        <v>90</v>
      </c>
      <c r="AX16" s="29">
        <v>1</v>
      </c>
    </row>
    <row r="17" spans="1:50" ht="18">
      <c r="A17" s="20"/>
      <c r="B17" s="21"/>
      <c r="C17" s="22"/>
      <c r="D17" s="22"/>
      <c r="E17" s="22"/>
      <c r="F17" s="2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9"/>
      <c r="AX17" s="25"/>
    </row>
  </sheetData>
  <mergeCells count="12">
    <mergeCell ref="AU6:AV6"/>
    <mergeCell ref="A5:F5"/>
    <mergeCell ref="A6:F6"/>
    <mergeCell ref="AW5:AX5"/>
    <mergeCell ref="AW6:AX6"/>
    <mergeCell ref="G6:AN6"/>
    <mergeCell ref="AO6:AS6"/>
    <mergeCell ref="G5:AN5"/>
    <mergeCell ref="AP9:AT9"/>
    <mergeCell ref="AP11:AT11"/>
    <mergeCell ref="AP12:AT12"/>
    <mergeCell ref="AP15:AT15"/>
  </mergeCells>
  <conditionalFormatting sqref="AU17:AV17 AU6 AU1:AV4 G5:G6 G1:AM4 I7:AM7 G8:AN15 G16:AM17 AN11:AN16 AU8:AV13 AV14:AV16">
    <cfRule type="cellIs" dxfId="0" priority="286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2"/>
  <sheetViews>
    <sheetView zoomScaleNormal="100" workbookViewId="0">
      <selection activeCell="H7" sqref="H7"/>
    </sheetView>
  </sheetViews>
  <sheetFormatPr defaultRowHeight="12.75"/>
  <cols>
    <col min="1" max="1" width="3.140625" customWidth="1"/>
    <col min="3" max="3" width="25.7109375" customWidth="1"/>
    <col min="4" max="4" width="25.5703125" customWidth="1"/>
    <col min="5" max="5" width="27.5703125" customWidth="1"/>
    <col min="6" max="6" width="19.7109375" customWidth="1"/>
    <col min="7" max="7" width="4" customWidth="1"/>
    <col min="8" max="39" width="4.140625" customWidth="1"/>
    <col min="41" max="42" width="13.42578125" bestFit="1" customWidth="1"/>
  </cols>
  <sheetData>
    <row r="1" spans="1:50" ht="15.75">
      <c r="A1" s="1" t="s">
        <v>40</v>
      </c>
      <c r="B1" s="1"/>
      <c r="C1" s="1"/>
      <c r="D1" s="1"/>
      <c r="E1" s="1"/>
      <c r="F1" s="1"/>
      <c r="G1" s="1"/>
    </row>
    <row r="2" spans="1:50" ht="15.75">
      <c r="A2" s="1" t="s">
        <v>105</v>
      </c>
      <c r="B2" s="1"/>
      <c r="C2" s="1"/>
      <c r="D2" s="1"/>
      <c r="E2" s="1"/>
      <c r="F2" s="1"/>
      <c r="G2" s="1"/>
    </row>
    <row r="3" spans="1:50" ht="15.75">
      <c r="A3" s="1" t="s">
        <v>106</v>
      </c>
      <c r="B3" s="1"/>
      <c r="C3" s="1"/>
      <c r="D3" s="1"/>
      <c r="E3" s="1"/>
      <c r="F3" s="1"/>
      <c r="G3" s="1"/>
    </row>
    <row r="4" spans="1:50" ht="15.75">
      <c r="A4" s="1" t="s">
        <v>15</v>
      </c>
      <c r="B4" s="1"/>
      <c r="C4" s="1"/>
      <c r="D4" s="1"/>
      <c r="E4" s="1"/>
      <c r="F4" s="1"/>
      <c r="G4" s="1"/>
    </row>
    <row r="5" spans="1:50">
      <c r="A5" s="46" t="s">
        <v>23</v>
      </c>
      <c r="B5" s="46"/>
      <c r="C5" s="46"/>
      <c r="D5" s="46"/>
      <c r="E5" s="46"/>
      <c r="F5" s="46"/>
      <c r="G5" s="37"/>
      <c r="H5" s="48" t="s">
        <v>19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38"/>
      <c r="AP5" s="38"/>
      <c r="AQ5" s="38"/>
      <c r="AR5" s="38"/>
      <c r="AS5" s="38"/>
      <c r="AT5" s="38"/>
      <c r="AU5" s="38"/>
      <c r="AV5" s="38"/>
      <c r="AW5" s="46" t="s">
        <v>9</v>
      </c>
      <c r="AX5" s="46"/>
    </row>
    <row r="6" spans="1:50">
      <c r="A6" s="47" t="s">
        <v>134</v>
      </c>
      <c r="B6" s="47"/>
      <c r="C6" s="47"/>
      <c r="D6" s="47"/>
      <c r="E6" s="47"/>
      <c r="F6" s="47"/>
      <c r="G6" s="36"/>
      <c r="H6" s="50" t="s">
        <v>96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 t="s">
        <v>95</v>
      </c>
      <c r="AP6" s="50"/>
      <c r="AQ6" s="50"/>
      <c r="AR6" s="50"/>
      <c r="AS6" s="50"/>
      <c r="AT6" s="39"/>
      <c r="AU6" s="51" t="s">
        <v>43</v>
      </c>
      <c r="AV6" s="52"/>
      <c r="AW6" s="46"/>
      <c r="AX6" s="46"/>
    </row>
    <row r="7" spans="1:50" ht="38.25" customHeight="1">
      <c r="A7" s="2"/>
      <c r="B7" s="7" t="s">
        <v>0</v>
      </c>
      <c r="C7" s="2" t="s">
        <v>24</v>
      </c>
      <c r="D7" s="2" t="s">
        <v>25</v>
      </c>
      <c r="E7" s="2" t="s">
        <v>26</v>
      </c>
      <c r="F7" s="2" t="s">
        <v>27</v>
      </c>
      <c r="G7" s="34">
        <v>0</v>
      </c>
      <c r="H7" s="3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  <c r="T7" s="14">
        <v>13</v>
      </c>
      <c r="U7" s="14">
        <v>14</v>
      </c>
      <c r="V7" s="14">
        <v>15</v>
      </c>
      <c r="W7" s="14">
        <v>16</v>
      </c>
      <c r="X7" s="14">
        <v>17</v>
      </c>
      <c r="Y7" s="14">
        <v>18</v>
      </c>
      <c r="Z7" s="14">
        <v>19</v>
      </c>
      <c r="AA7" s="14">
        <v>20</v>
      </c>
      <c r="AB7" s="14">
        <v>21</v>
      </c>
      <c r="AC7" s="14">
        <v>22</v>
      </c>
      <c r="AD7" s="14">
        <v>23</v>
      </c>
      <c r="AE7" s="14">
        <v>24</v>
      </c>
      <c r="AF7" s="14">
        <v>25</v>
      </c>
      <c r="AG7" s="14">
        <v>26</v>
      </c>
      <c r="AH7" s="14">
        <v>27</v>
      </c>
      <c r="AI7" s="14">
        <v>28</v>
      </c>
      <c r="AJ7" s="14">
        <v>29</v>
      </c>
      <c r="AK7" s="14">
        <v>30</v>
      </c>
      <c r="AL7" s="14">
        <v>31</v>
      </c>
      <c r="AM7" s="14">
        <v>32</v>
      </c>
      <c r="AN7" s="15" t="s">
        <v>103</v>
      </c>
      <c r="AO7" s="15" t="s">
        <v>4</v>
      </c>
      <c r="AP7" s="15" t="s">
        <v>5</v>
      </c>
      <c r="AQ7" s="4" t="s">
        <v>6</v>
      </c>
      <c r="AR7" s="15" t="s">
        <v>8</v>
      </c>
      <c r="AS7" s="16" t="s">
        <v>22</v>
      </c>
      <c r="AT7" s="8" t="s">
        <v>99</v>
      </c>
      <c r="AU7" s="15" t="s">
        <v>97</v>
      </c>
      <c r="AV7" s="8" t="s">
        <v>98</v>
      </c>
      <c r="AW7" s="8" t="s">
        <v>44</v>
      </c>
      <c r="AX7" s="8" t="s">
        <v>21</v>
      </c>
    </row>
    <row r="8" spans="1:50" ht="18">
      <c r="A8" s="7">
        <v>1</v>
      </c>
      <c r="B8" s="17">
        <v>124</v>
      </c>
      <c r="C8" s="18" t="s">
        <v>34</v>
      </c>
      <c r="D8" s="13" t="s">
        <v>100</v>
      </c>
      <c r="E8" s="13" t="s">
        <v>49</v>
      </c>
      <c r="F8" s="13" t="s">
        <v>50</v>
      </c>
      <c r="G8" s="1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42">
        <f>H8+I8+J8+K8+L8+M8+N8+O8+P8+Q8+R8+S8+T8+U8+V8+W8+X8+Y8+Z8+AM8+AA8+AB8+AC8+AD8+AE8+AF8+AG8+AH8+AI8+AJ8+AK8+AL8+G8</f>
        <v>0</v>
      </c>
      <c r="AO8" s="6">
        <v>43708.431944444441</v>
      </c>
      <c r="AP8" s="53" t="s">
        <v>131</v>
      </c>
      <c r="AQ8" s="54"/>
      <c r="AR8" s="54"/>
      <c r="AS8" s="54"/>
      <c r="AT8" s="55"/>
      <c r="AU8" s="42"/>
      <c r="AV8" s="42"/>
      <c r="AW8" s="43"/>
      <c r="AX8" s="30"/>
    </row>
    <row r="9" spans="1:50" ht="18">
      <c r="A9" s="8">
        <v>2</v>
      </c>
      <c r="B9" s="19">
        <v>212</v>
      </c>
      <c r="C9" s="18" t="s">
        <v>47</v>
      </c>
      <c r="D9" s="18" t="s">
        <v>48</v>
      </c>
      <c r="E9" s="13" t="s">
        <v>28</v>
      </c>
      <c r="F9" s="13" t="s">
        <v>77</v>
      </c>
      <c r="G9" s="3">
        <v>1</v>
      </c>
      <c r="H9" s="3"/>
      <c r="I9" s="3"/>
      <c r="J9" s="3">
        <v>1</v>
      </c>
      <c r="K9" s="3"/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/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/>
      <c r="AG9" s="3">
        <v>1</v>
      </c>
      <c r="AH9" s="3"/>
      <c r="AI9" s="3">
        <v>1</v>
      </c>
      <c r="AJ9" s="3">
        <v>1</v>
      </c>
      <c r="AK9" s="3"/>
      <c r="AL9" s="3"/>
      <c r="AM9" s="3"/>
      <c r="AN9" s="42">
        <f t="shared" ref="AN9:AN12" si="0">H9+I9+J9+K9+L9+M9+N9+O9+P9+Q9+R9+S9+T9+U9+V9+W9+X9+Y9+Z9+AM9+AA9+AB9+AC9+AD9+AE9+AF9+AG9+AH9+AI9+AJ9+AK9+AL9+G9</f>
        <v>24</v>
      </c>
      <c r="AO9" s="6">
        <v>43708.474999999999</v>
      </c>
      <c r="AP9" s="6">
        <v>43708.922986111109</v>
      </c>
      <c r="AQ9" s="40">
        <f t="shared" ref="AQ9" si="1">AP9-AO9</f>
        <v>0.44798611111036735</v>
      </c>
      <c r="AR9" s="5">
        <v>4.1666666666666664E-2</v>
      </c>
      <c r="AS9" s="5">
        <f t="shared" ref="AS9" si="2">AR9+AQ9</f>
        <v>0.48965277777703403</v>
      </c>
      <c r="AT9" s="35">
        <v>50</v>
      </c>
      <c r="AU9" s="41">
        <v>1</v>
      </c>
      <c r="AV9" s="43" t="s">
        <v>132</v>
      </c>
      <c r="AW9" s="43">
        <f>AT9+AV9</f>
        <v>50.5</v>
      </c>
      <c r="AX9" s="29">
        <v>1</v>
      </c>
    </row>
    <row r="10" spans="1:50" ht="18.75" customHeight="1">
      <c r="A10" s="7">
        <v>3</v>
      </c>
      <c r="B10" s="17">
        <v>175</v>
      </c>
      <c r="C10" s="18" t="s">
        <v>129</v>
      </c>
      <c r="D10" s="13" t="s">
        <v>130</v>
      </c>
      <c r="E10" s="13"/>
      <c r="F10" s="13" t="s">
        <v>41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2">
        <f t="shared" si="0"/>
        <v>0</v>
      </c>
      <c r="AO10" s="6">
        <v>43708.476388888892</v>
      </c>
      <c r="AP10" s="53" t="s">
        <v>131</v>
      </c>
      <c r="AQ10" s="54"/>
      <c r="AR10" s="54"/>
      <c r="AS10" s="54"/>
      <c r="AT10" s="55"/>
      <c r="AU10" s="41"/>
      <c r="AV10" s="43"/>
      <c r="AW10" s="43"/>
      <c r="AX10" s="30"/>
    </row>
    <row r="11" spans="1:50" ht="18">
      <c r="A11" s="8">
        <v>4</v>
      </c>
      <c r="B11" s="19">
        <v>173</v>
      </c>
      <c r="C11" s="13" t="s">
        <v>75</v>
      </c>
      <c r="D11" s="13" t="s">
        <v>76</v>
      </c>
      <c r="E11" s="13"/>
      <c r="F11" s="13" t="s">
        <v>41</v>
      </c>
      <c r="G11" s="3">
        <v>1</v>
      </c>
      <c r="H11" s="3"/>
      <c r="I11" s="3">
        <v>1</v>
      </c>
      <c r="J11" s="3">
        <v>1</v>
      </c>
      <c r="K11" s="3"/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/>
      <c r="V11" s="3"/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/>
      <c r="AG11" s="3">
        <v>1</v>
      </c>
      <c r="AH11" s="3"/>
      <c r="AI11" s="3">
        <v>1</v>
      </c>
      <c r="AJ11" s="3">
        <v>1</v>
      </c>
      <c r="AK11" s="3"/>
      <c r="AL11" s="3"/>
      <c r="AM11" s="3"/>
      <c r="AN11" s="42">
        <f t="shared" si="0"/>
        <v>24</v>
      </c>
      <c r="AO11" s="6">
        <v>43708.477777777778</v>
      </c>
      <c r="AP11" s="6">
        <v>43708.966412037036</v>
      </c>
      <c r="AQ11" s="40">
        <f>AP11-AO11</f>
        <v>0.48863425925810589</v>
      </c>
      <c r="AR11" s="5">
        <v>4.1666666666666664E-2</v>
      </c>
      <c r="AS11" s="5">
        <f>AR11+AQ11</f>
        <v>0.53030092592477251</v>
      </c>
      <c r="AT11" s="33">
        <v>34</v>
      </c>
      <c r="AU11" s="42">
        <v>2</v>
      </c>
      <c r="AV11" s="43" t="s">
        <v>133</v>
      </c>
      <c r="AW11" s="43">
        <f>AT11+AV11</f>
        <v>44</v>
      </c>
      <c r="AX11" s="29">
        <v>2</v>
      </c>
    </row>
    <row r="12" spans="1:50" ht="18">
      <c r="A12" s="8">
        <v>5</v>
      </c>
      <c r="B12" s="17">
        <v>181</v>
      </c>
      <c r="C12" s="13" t="s">
        <v>45</v>
      </c>
      <c r="D12" s="13" t="s">
        <v>46</v>
      </c>
      <c r="E12" s="13" t="s">
        <v>74</v>
      </c>
      <c r="F12" s="13" t="s">
        <v>41</v>
      </c>
      <c r="G12" s="3"/>
      <c r="H12" s="3"/>
      <c r="I12" s="3">
        <v>1</v>
      </c>
      <c r="J12" s="3">
        <v>1</v>
      </c>
      <c r="K12" s="3"/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/>
      <c r="V12" s="3"/>
      <c r="W12" s="3">
        <v>1</v>
      </c>
      <c r="X12" s="3">
        <v>1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42">
        <f t="shared" si="0"/>
        <v>13</v>
      </c>
      <c r="AO12" s="6">
        <v>43708.479166666664</v>
      </c>
      <c r="AP12" s="6">
        <v>43708.898206018515</v>
      </c>
      <c r="AQ12" s="40">
        <f>AP12-AO12</f>
        <v>0.41903935185109731</v>
      </c>
      <c r="AR12" s="5">
        <v>4.1666666666666664E-2</v>
      </c>
      <c r="AS12" s="5">
        <f>AR12+AQ12</f>
        <v>0.46070601851776399</v>
      </c>
      <c r="AT12" s="35">
        <v>21</v>
      </c>
      <c r="AU12" s="42"/>
      <c r="AV12" s="43"/>
      <c r="AW12" s="43">
        <f>AT12+AV12</f>
        <v>21</v>
      </c>
      <c r="AX12" s="29"/>
    </row>
  </sheetData>
  <mergeCells count="10">
    <mergeCell ref="A5:F5"/>
    <mergeCell ref="A6:F6"/>
    <mergeCell ref="AP8:AT8"/>
    <mergeCell ref="AP10:AT10"/>
    <mergeCell ref="H5:AN5"/>
    <mergeCell ref="AW5:AX5"/>
    <mergeCell ref="H6:AN6"/>
    <mergeCell ref="AO6:AS6"/>
    <mergeCell ref="AU6:AV6"/>
    <mergeCell ref="AW6:AX6"/>
  </mergeCells>
  <conditionalFormatting sqref="AV8:AV12 AU6 AU11:AU12 AU8 H5:H6 H8:H12 AN8:AN12 H9:AN9 I7:AM12">
    <cfRule type="cellIs" dxfId="16" priority="8" operator="equal">
      <formula>1</formula>
    </cfRule>
  </conditionalFormatting>
  <conditionalFormatting sqref="G9:G12 H10:AM12">
    <cfRule type="cellIs" dxfId="15" priority="1" operator="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"/>
  <sheetViews>
    <sheetView zoomScaleNormal="100" workbookViewId="0">
      <selection activeCell="D17" sqref="D17"/>
    </sheetView>
  </sheetViews>
  <sheetFormatPr defaultRowHeight="12.75"/>
  <cols>
    <col min="1" max="1" width="3.85546875" customWidth="1"/>
    <col min="3" max="3" width="27.7109375" customWidth="1"/>
    <col min="4" max="4" width="28.140625" customWidth="1"/>
    <col min="5" max="6" width="29.28515625" customWidth="1"/>
    <col min="7" max="7" width="5.5703125" customWidth="1"/>
    <col min="8" max="8" width="5" customWidth="1"/>
    <col min="9" max="9" width="5.28515625" customWidth="1"/>
    <col min="10" max="10" width="4.85546875" customWidth="1"/>
    <col min="11" max="12" width="5.28515625" customWidth="1"/>
    <col min="13" max="13" width="5.5703125" customWidth="1"/>
    <col min="14" max="14" width="5" customWidth="1"/>
    <col min="15" max="16" width="5.140625" bestFit="1" customWidth="1"/>
    <col min="17" max="17" width="5.28515625" customWidth="1"/>
    <col min="18" max="18" width="5.140625" customWidth="1"/>
    <col min="19" max="19" width="5.140625" bestFit="1" customWidth="1"/>
    <col min="20" max="20" width="5.140625" customWidth="1"/>
    <col min="21" max="21" width="5.28515625" customWidth="1"/>
    <col min="22" max="22" width="4.85546875" customWidth="1"/>
    <col min="23" max="23" width="5.140625" bestFit="1" customWidth="1"/>
    <col min="24" max="24" width="5.140625" customWidth="1"/>
    <col min="25" max="28" width="4.85546875" customWidth="1"/>
    <col min="29" max="29" width="10.42578125" customWidth="1"/>
    <col min="30" max="30" width="14.28515625" customWidth="1"/>
    <col min="31" max="31" width="14.7109375" customWidth="1"/>
    <col min="32" max="32" width="12.42578125" customWidth="1"/>
    <col min="36" max="36" width="9.7109375" customWidth="1"/>
  </cols>
  <sheetData>
    <row r="1" spans="1:36" ht="15.75">
      <c r="A1" s="1" t="s">
        <v>40</v>
      </c>
      <c r="B1" s="1"/>
      <c r="C1" s="1"/>
      <c r="D1" s="1"/>
      <c r="E1" s="1"/>
      <c r="F1" s="1"/>
    </row>
    <row r="2" spans="1:36" ht="15.75">
      <c r="A2" s="1" t="s">
        <v>105</v>
      </c>
      <c r="B2" s="1"/>
      <c r="C2" s="1"/>
      <c r="D2" s="1"/>
      <c r="E2" s="1"/>
      <c r="F2" s="1"/>
    </row>
    <row r="3" spans="1:36" ht="15.75">
      <c r="A3" s="1" t="s">
        <v>106</v>
      </c>
      <c r="B3" s="1"/>
      <c r="C3" s="1"/>
      <c r="D3" s="1"/>
      <c r="E3" s="1"/>
      <c r="F3" s="1"/>
    </row>
    <row r="4" spans="1:36" ht="15.75">
      <c r="A4" s="1" t="s">
        <v>51</v>
      </c>
      <c r="B4" s="1"/>
      <c r="C4" s="1"/>
      <c r="D4" s="1"/>
      <c r="E4" s="1"/>
      <c r="F4" s="1"/>
    </row>
    <row r="5" spans="1:36">
      <c r="A5" s="48"/>
      <c r="B5" s="58"/>
      <c r="C5" s="48" t="s">
        <v>23</v>
      </c>
      <c r="D5" s="49"/>
      <c r="E5" s="49"/>
      <c r="F5" s="58"/>
      <c r="G5" s="46" t="s">
        <v>19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 t="s">
        <v>20</v>
      </c>
      <c r="AE5" s="46"/>
      <c r="AF5" s="46"/>
      <c r="AG5" s="46"/>
      <c r="AH5" s="46"/>
      <c r="AI5" s="46" t="s">
        <v>54</v>
      </c>
      <c r="AJ5" s="46"/>
    </row>
    <row r="6" spans="1:36">
      <c r="A6" s="47" t="s">
        <v>127</v>
      </c>
      <c r="B6" s="47"/>
      <c r="C6" s="47"/>
      <c r="D6" s="47"/>
      <c r="E6" s="47"/>
      <c r="F6" s="47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27"/>
      <c r="AD6" s="56"/>
      <c r="AE6" s="57"/>
      <c r="AF6" s="57"/>
      <c r="AG6" s="57"/>
      <c r="AH6" s="57"/>
      <c r="AI6" s="46"/>
      <c r="AJ6" s="46"/>
    </row>
    <row r="7" spans="1:36" ht="26.25">
      <c r="A7" s="2"/>
      <c r="B7" s="7" t="s">
        <v>0</v>
      </c>
      <c r="C7" s="2" t="s">
        <v>24</v>
      </c>
      <c r="D7" s="2" t="s">
        <v>25</v>
      </c>
      <c r="E7" s="2" t="s">
        <v>26</v>
      </c>
      <c r="F7" s="2" t="s">
        <v>27</v>
      </c>
      <c r="G7" s="32">
        <v>28</v>
      </c>
      <c r="H7" s="32">
        <v>37</v>
      </c>
      <c r="I7" s="32">
        <v>31</v>
      </c>
      <c r="J7" s="32">
        <v>21</v>
      </c>
      <c r="K7" s="32">
        <v>163</v>
      </c>
      <c r="L7" s="32">
        <v>104</v>
      </c>
      <c r="M7" s="32" t="s">
        <v>109</v>
      </c>
      <c r="N7" s="32">
        <v>191</v>
      </c>
      <c r="O7" s="32">
        <v>190</v>
      </c>
      <c r="P7" s="32">
        <v>185</v>
      </c>
      <c r="Q7" s="32">
        <v>189</v>
      </c>
      <c r="R7" s="32" t="s">
        <v>110</v>
      </c>
      <c r="S7" s="32">
        <v>142</v>
      </c>
      <c r="T7" s="32">
        <v>154</v>
      </c>
      <c r="U7" s="32">
        <v>147</v>
      </c>
      <c r="V7" s="32">
        <v>128</v>
      </c>
      <c r="W7" s="32">
        <v>188</v>
      </c>
      <c r="X7" s="32">
        <v>173</v>
      </c>
      <c r="Y7" s="32">
        <v>171</v>
      </c>
      <c r="Z7" s="32">
        <v>174</v>
      </c>
      <c r="AA7" s="32">
        <v>186</v>
      </c>
      <c r="AB7" s="32">
        <v>178</v>
      </c>
      <c r="AC7" s="15" t="s">
        <v>7</v>
      </c>
      <c r="AD7" s="15" t="s">
        <v>4</v>
      </c>
      <c r="AE7" s="15" t="s">
        <v>5</v>
      </c>
      <c r="AF7" s="4" t="s">
        <v>6</v>
      </c>
      <c r="AG7" s="15" t="s">
        <v>8</v>
      </c>
      <c r="AH7" s="16" t="s">
        <v>22</v>
      </c>
      <c r="AI7" s="8" t="s">
        <v>21</v>
      </c>
      <c r="AJ7" s="8" t="s">
        <v>56</v>
      </c>
    </row>
    <row r="8" spans="1:36" ht="18">
      <c r="A8" s="2">
        <v>1</v>
      </c>
      <c r="B8" s="17">
        <v>112</v>
      </c>
      <c r="C8" s="13" t="s">
        <v>82</v>
      </c>
      <c r="D8" s="13" t="s">
        <v>83</v>
      </c>
      <c r="E8" s="13" t="s">
        <v>10</v>
      </c>
      <c r="F8" s="13" t="s">
        <v>41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f>G8+H8+I8+J8+K8+L8+M8+N8+O8+P8+Q8+R8+S8+T8+U8+V8+W8+X8+Y8+AB8+AA8+Z8</f>
        <v>22</v>
      </c>
      <c r="AD8" s="6">
        <v>43708.45</v>
      </c>
      <c r="AE8" s="6">
        <v>43708.826736111114</v>
      </c>
      <c r="AF8" s="5">
        <f>AE8-AD8</f>
        <v>0.37673611111677019</v>
      </c>
      <c r="AG8" s="5"/>
      <c r="AH8" s="5">
        <f>AG8+AF8</f>
        <v>0.37673611111677019</v>
      </c>
      <c r="AI8" s="11">
        <v>1</v>
      </c>
      <c r="AJ8" s="2">
        <v>40</v>
      </c>
    </row>
    <row r="9" spans="1:36" ht="18">
      <c r="A9" s="2">
        <v>2</v>
      </c>
      <c r="B9" s="17">
        <v>228</v>
      </c>
      <c r="C9" s="13" t="s">
        <v>78</v>
      </c>
      <c r="D9" s="13" t="s">
        <v>79</v>
      </c>
      <c r="E9" s="13" t="s">
        <v>80</v>
      </c>
      <c r="F9" s="13" t="s">
        <v>41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/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f>G9+H9+I9+J9+K9+L9+M9+N9+O9+P9+Q9+R9+S9+T9+U9+V9+W9+X9+Y9+AB9+AA9+Z9</f>
        <v>21</v>
      </c>
      <c r="AD9" s="6">
        <v>43708.451388888891</v>
      </c>
      <c r="AE9" s="6">
        <v>43708.812094907407</v>
      </c>
      <c r="AF9" s="5">
        <f t="shared" ref="AF9" si="0">AE9-AD9</f>
        <v>0.36070601851679385</v>
      </c>
      <c r="AG9" s="15"/>
      <c r="AH9" s="5">
        <f t="shared" ref="AH9" si="1">AG9+AF9</f>
        <v>0.36070601851679385</v>
      </c>
      <c r="AI9" s="11">
        <v>2</v>
      </c>
      <c r="AJ9" s="8">
        <v>24</v>
      </c>
    </row>
    <row r="10" spans="1:36" ht="18">
      <c r="A10" s="2">
        <v>3</v>
      </c>
      <c r="B10" s="17">
        <v>215</v>
      </c>
      <c r="C10" s="13" t="s">
        <v>61</v>
      </c>
      <c r="D10" s="13" t="s">
        <v>81</v>
      </c>
      <c r="E10" s="13" t="s">
        <v>11</v>
      </c>
      <c r="F10" s="13" t="s">
        <v>53</v>
      </c>
      <c r="G10" s="3">
        <v>1</v>
      </c>
      <c r="H10" s="3"/>
      <c r="I10" s="3">
        <v>1</v>
      </c>
      <c r="J10" s="3"/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/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/>
      <c r="Z10" s="3">
        <v>1</v>
      </c>
      <c r="AA10" s="3">
        <v>1</v>
      </c>
      <c r="AB10" s="3">
        <v>1</v>
      </c>
      <c r="AC10" s="3">
        <f>G10+H10+I10+J10+K10+L10+M10+N10+O10+P10+Q10+R10+S10+T10+U10+V10+W10+X10+Y10+AB10+AA10+Z10</f>
        <v>18</v>
      </c>
      <c r="AD10" s="6">
        <v>43708.452777777777</v>
      </c>
      <c r="AE10" s="6">
        <v>43708.851493055554</v>
      </c>
      <c r="AF10" s="5">
        <f>AE10-AD10</f>
        <v>0.39871527777722804</v>
      </c>
      <c r="AG10" s="5"/>
      <c r="AH10" s="5">
        <f>AG10+AF10</f>
        <v>0.39871527777722804</v>
      </c>
      <c r="AI10" s="11"/>
      <c r="AJ10" s="2"/>
    </row>
    <row r="11" spans="1:36" ht="18">
      <c r="A11" s="2">
        <v>4</v>
      </c>
      <c r="B11" s="17">
        <v>220</v>
      </c>
      <c r="C11" s="13" t="s">
        <v>107</v>
      </c>
      <c r="D11" s="13" t="s">
        <v>108</v>
      </c>
      <c r="E11" s="13" t="s">
        <v>80</v>
      </c>
      <c r="F11" s="13" t="s">
        <v>41</v>
      </c>
      <c r="G11" s="3">
        <v>1</v>
      </c>
      <c r="H11" s="3">
        <v>1</v>
      </c>
      <c r="I11" s="3">
        <v>1</v>
      </c>
      <c r="J11" s="3"/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/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f>G11+H11+I11+J11+K11+L11+M11+N11+O11+P11+Q11+R11+S11+T11+U11+V11+W11+X11+Y11+AB11+AA11+Z11</f>
        <v>20</v>
      </c>
      <c r="AD11" s="6">
        <v>43708.45416666667</v>
      </c>
      <c r="AE11" s="6">
        <v>43708.819618055553</v>
      </c>
      <c r="AF11" s="5">
        <f>AE11-AD11</f>
        <v>0.36545138888322981</v>
      </c>
      <c r="AG11" s="5"/>
      <c r="AH11" s="5">
        <f>AG11+AF11</f>
        <v>0.36545138888322981</v>
      </c>
      <c r="AI11" s="11"/>
      <c r="AJ11" s="2"/>
    </row>
    <row r="12" spans="1:36" s="9" customFormat="1" ht="18">
      <c r="A12" s="20"/>
      <c r="B12" s="21"/>
      <c r="C12" s="24"/>
      <c r="D12" s="22"/>
      <c r="E12" s="22"/>
      <c r="F12" s="2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3"/>
      <c r="AE12" s="23"/>
      <c r="AF12" s="12"/>
      <c r="AG12" s="12"/>
      <c r="AH12" s="12"/>
      <c r="AI12" s="25"/>
    </row>
  </sheetData>
  <mergeCells count="9">
    <mergeCell ref="G5:AC5"/>
    <mergeCell ref="AD5:AH5"/>
    <mergeCell ref="AI5:AJ5"/>
    <mergeCell ref="A6:F6"/>
    <mergeCell ref="G6:AB6"/>
    <mergeCell ref="AD6:AH6"/>
    <mergeCell ref="AI6:AJ6"/>
    <mergeCell ref="C5:F5"/>
    <mergeCell ref="A5:B5"/>
  </mergeCells>
  <conditionalFormatting sqref="G12:AC12 G5:G6 Q5:Q6 G1:AC4 G7:AB10 AC8:AC10 G8:AC9 G9:G11 H10:AB11">
    <cfRule type="cellIs" dxfId="21" priority="248" operator="equal">
      <formula>1</formula>
    </cfRule>
  </conditionalFormatting>
  <conditionalFormatting sqref="G11:AC11">
    <cfRule type="cellIs" dxfId="20" priority="2" operator="equal">
      <formula>1</formula>
    </cfRule>
  </conditionalFormatting>
  <conditionalFormatting sqref="G10:AC10">
    <cfRule type="cellIs" dxfId="19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1"/>
  <sheetViews>
    <sheetView zoomScaleNormal="100" workbookViewId="0">
      <selection activeCell="AE9" sqref="AE9:AJ9"/>
    </sheetView>
  </sheetViews>
  <sheetFormatPr defaultRowHeight="12.75"/>
  <cols>
    <col min="1" max="1" width="2.7109375" customWidth="1"/>
    <col min="2" max="2" width="9.140625" customWidth="1"/>
    <col min="3" max="3" width="27.85546875" customWidth="1"/>
    <col min="4" max="4" width="28.5703125" customWidth="1"/>
    <col min="5" max="5" width="25.5703125" bestFit="1" customWidth="1"/>
    <col min="6" max="6" width="30.28515625" customWidth="1"/>
    <col min="7" max="8" width="5.5703125" customWidth="1"/>
    <col min="9" max="10" width="5.140625" customWidth="1"/>
    <col min="11" max="11" width="5.42578125" customWidth="1"/>
    <col min="12" max="12" width="5" customWidth="1"/>
    <col min="13" max="13" width="5.42578125" customWidth="1"/>
    <col min="14" max="14" width="5.7109375" customWidth="1"/>
    <col min="15" max="15" width="5.140625" bestFit="1" customWidth="1"/>
    <col min="16" max="16" width="5.85546875" customWidth="1"/>
    <col min="17" max="17" width="6.140625" customWidth="1"/>
    <col min="18" max="18" width="5.140625" customWidth="1"/>
    <col min="19" max="19" width="5.140625" bestFit="1" customWidth="1"/>
    <col min="20" max="20" width="5.85546875" customWidth="1"/>
    <col min="21" max="21" width="4.85546875" customWidth="1"/>
    <col min="22" max="22" width="5" customWidth="1"/>
    <col min="23" max="23" width="5.140625" bestFit="1" customWidth="1"/>
    <col min="24" max="24" width="5.140625" customWidth="1"/>
    <col min="25" max="27" width="5" customWidth="1"/>
    <col min="28" max="28" width="4.85546875" customWidth="1"/>
    <col min="30" max="30" width="14" customWidth="1"/>
    <col min="31" max="31" width="15.5703125" customWidth="1"/>
    <col min="32" max="32" width="10.42578125" customWidth="1"/>
    <col min="34" max="34" width="13.140625" customWidth="1"/>
    <col min="36" max="36" width="9.85546875" customWidth="1"/>
  </cols>
  <sheetData>
    <row r="1" spans="1:36" ht="15.75">
      <c r="A1" s="1" t="s">
        <v>40</v>
      </c>
      <c r="B1" s="1"/>
      <c r="C1" s="1"/>
      <c r="D1" s="1"/>
      <c r="E1" s="1"/>
      <c r="F1" s="1"/>
    </row>
    <row r="2" spans="1:36" ht="15.75">
      <c r="A2" s="1" t="s">
        <v>105</v>
      </c>
      <c r="B2" s="1"/>
      <c r="C2" s="1"/>
      <c r="D2" s="1"/>
      <c r="E2" s="1"/>
      <c r="F2" s="1"/>
    </row>
    <row r="3" spans="1:36" ht="15.75">
      <c r="A3" s="1" t="s">
        <v>106</v>
      </c>
      <c r="B3" s="1"/>
      <c r="C3" s="1"/>
      <c r="D3" s="1"/>
      <c r="E3" s="1"/>
      <c r="F3" s="1"/>
    </row>
    <row r="4" spans="1:36" ht="15.75">
      <c r="A4" s="1" t="s">
        <v>52</v>
      </c>
      <c r="B4" s="1"/>
      <c r="C4" s="1"/>
      <c r="D4" s="1"/>
      <c r="E4" s="1"/>
      <c r="F4" s="1"/>
    </row>
    <row r="5" spans="1:36">
      <c r="A5" s="26"/>
      <c r="B5" s="26"/>
      <c r="C5" s="48" t="s">
        <v>23</v>
      </c>
      <c r="D5" s="49"/>
      <c r="E5" s="49"/>
      <c r="F5" s="58"/>
      <c r="G5" s="46" t="s">
        <v>19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 t="s">
        <v>20</v>
      </c>
      <c r="AE5" s="46"/>
      <c r="AF5" s="46"/>
      <c r="AG5" s="46"/>
      <c r="AH5" s="46"/>
      <c r="AI5" s="46" t="s">
        <v>54</v>
      </c>
      <c r="AJ5" s="46"/>
    </row>
    <row r="6" spans="1:36">
      <c r="A6" s="47" t="s">
        <v>128</v>
      </c>
      <c r="B6" s="47"/>
      <c r="C6" s="47"/>
      <c r="D6" s="47"/>
      <c r="E6" s="47"/>
      <c r="F6" s="47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27"/>
      <c r="AD6" s="56"/>
      <c r="AE6" s="57"/>
      <c r="AF6" s="57"/>
      <c r="AG6" s="57"/>
      <c r="AH6" s="57"/>
      <c r="AI6" s="46"/>
      <c r="AJ6" s="46"/>
    </row>
    <row r="7" spans="1:36" ht="39">
      <c r="A7" s="2"/>
      <c r="B7" s="7" t="s">
        <v>0</v>
      </c>
      <c r="C7" s="2" t="s">
        <v>24</v>
      </c>
      <c r="D7" s="2" t="s">
        <v>25</v>
      </c>
      <c r="E7" s="2" t="s">
        <v>26</v>
      </c>
      <c r="F7" s="2" t="s">
        <v>27</v>
      </c>
      <c r="G7" s="32">
        <v>28</v>
      </c>
      <c r="H7" s="32">
        <v>37</v>
      </c>
      <c r="I7" s="32">
        <v>31</v>
      </c>
      <c r="J7" s="32">
        <v>21</v>
      </c>
      <c r="K7" s="32">
        <v>163</v>
      </c>
      <c r="L7" s="32">
        <v>104</v>
      </c>
      <c r="M7" s="32" t="s">
        <v>109</v>
      </c>
      <c r="N7" s="32">
        <v>191</v>
      </c>
      <c r="O7" s="32">
        <v>190</v>
      </c>
      <c r="P7" s="32">
        <v>185</v>
      </c>
      <c r="Q7" s="32">
        <v>189</v>
      </c>
      <c r="R7" s="32" t="s">
        <v>110</v>
      </c>
      <c r="S7" s="32">
        <v>142</v>
      </c>
      <c r="T7" s="32">
        <v>154</v>
      </c>
      <c r="U7" s="32">
        <v>147</v>
      </c>
      <c r="V7" s="32">
        <v>128</v>
      </c>
      <c r="W7" s="32">
        <v>188</v>
      </c>
      <c r="X7" s="32">
        <v>173</v>
      </c>
      <c r="Y7" s="32">
        <v>171</v>
      </c>
      <c r="Z7" s="32">
        <v>174</v>
      </c>
      <c r="AA7" s="32">
        <v>186</v>
      </c>
      <c r="AB7" s="32">
        <v>178</v>
      </c>
      <c r="AC7" s="15" t="s">
        <v>7</v>
      </c>
      <c r="AD7" s="15" t="s">
        <v>4</v>
      </c>
      <c r="AE7" s="15" t="s">
        <v>5</v>
      </c>
      <c r="AF7" s="4" t="s">
        <v>6</v>
      </c>
      <c r="AG7" s="15" t="s">
        <v>8</v>
      </c>
      <c r="AH7" s="16" t="s">
        <v>22</v>
      </c>
      <c r="AI7" s="8" t="s">
        <v>21</v>
      </c>
      <c r="AJ7" s="8" t="s">
        <v>56</v>
      </c>
    </row>
    <row r="8" spans="1:36" ht="18">
      <c r="A8" s="7">
        <v>1</v>
      </c>
      <c r="B8" s="17">
        <v>128</v>
      </c>
      <c r="C8" s="13" t="s">
        <v>62</v>
      </c>
      <c r="D8" s="13" t="s">
        <v>60</v>
      </c>
      <c r="E8" s="13" t="s">
        <v>10</v>
      </c>
      <c r="F8" s="13" t="s">
        <v>92</v>
      </c>
      <c r="G8" s="3">
        <v>1</v>
      </c>
      <c r="H8" s="3">
        <v>1</v>
      </c>
      <c r="I8" s="3">
        <v>1</v>
      </c>
      <c r="J8" s="3"/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f>G8+H8+I8+J8+K8+L8+M8+N8+O8+P8+Q8+R8+S8+T8+U8+V8+W8+X8+Y8+AB8+Z8+AA8</f>
        <v>21</v>
      </c>
      <c r="AD8" s="6">
        <v>43708.456944444442</v>
      </c>
      <c r="AE8" s="6">
        <v>43708.822916666664</v>
      </c>
      <c r="AF8" s="5">
        <f>AE8-AD8</f>
        <v>0.36597222222189885</v>
      </c>
      <c r="AG8" s="5"/>
      <c r="AH8" s="5">
        <f>AG8+AF8</f>
        <v>0.36597222222189885</v>
      </c>
      <c r="AI8" s="11"/>
      <c r="AJ8" s="2">
        <v>43</v>
      </c>
    </row>
    <row r="9" spans="1:36" ht="18" customHeight="1">
      <c r="A9" s="7">
        <v>2</v>
      </c>
      <c r="B9" s="17">
        <v>171</v>
      </c>
      <c r="C9" s="13" t="s">
        <v>38</v>
      </c>
      <c r="D9" s="13" t="s">
        <v>111</v>
      </c>
      <c r="E9" s="13" t="s">
        <v>10</v>
      </c>
      <c r="F9" s="13" t="s">
        <v>55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f t="shared" ref="AC9" si="0">G9+H9+I9+J9+K9+L9+M9+N9+O9+P9+Q9+R9+S9+T9+U9+V9+W9+X9+Y9+AB9+Z9+AA9</f>
        <v>0</v>
      </c>
      <c r="AD9" s="6">
        <v>43708.458333333336</v>
      </c>
      <c r="AE9" s="53" t="s">
        <v>131</v>
      </c>
      <c r="AF9" s="54"/>
      <c r="AG9" s="54"/>
      <c r="AH9" s="54"/>
      <c r="AI9" s="54"/>
      <c r="AJ9" s="55"/>
    </row>
    <row r="10" spans="1:36" ht="18" customHeight="1">
      <c r="A10" s="7">
        <v>3</v>
      </c>
      <c r="B10" s="17">
        <v>200</v>
      </c>
      <c r="C10" s="13" t="s">
        <v>112</v>
      </c>
      <c r="D10" s="13" t="s">
        <v>113</v>
      </c>
      <c r="E10" s="13" t="s">
        <v>80</v>
      </c>
      <c r="F10" s="13" t="s">
        <v>55</v>
      </c>
      <c r="G10" s="3">
        <v>1</v>
      </c>
      <c r="H10" s="3"/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/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f t="shared" ref="AC10:AC16" si="1">G10+H10+I10+J10+K10+L10+M10+N10+O10+P10+Q10+R10+S10+T10+U10+V10+W10+X10+Y10+AB10+Z10+AA10</f>
        <v>20</v>
      </c>
      <c r="AD10" s="6">
        <v>43708.459722280095</v>
      </c>
      <c r="AE10" s="6">
        <v>43708.85119212963</v>
      </c>
      <c r="AF10" s="5">
        <f t="shared" ref="AF10:AF16" si="2">AE10-AD10</f>
        <v>0.39146984953549691</v>
      </c>
      <c r="AG10" s="5"/>
      <c r="AH10" s="5">
        <f t="shared" ref="AH10:AH12" si="3">AG10+AF10</f>
        <v>0.39146984953549691</v>
      </c>
      <c r="AI10" s="31"/>
      <c r="AJ10" s="2">
        <v>25</v>
      </c>
    </row>
    <row r="11" spans="1:36" ht="18">
      <c r="A11" s="7">
        <v>4</v>
      </c>
      <c r="B11" s="17">
        <v>184</v>
      </c>
      <c r="C11" s="13" t="s">
        <v>114</v>
      </c>
      <c r="D11" s="13" t="s">
        <v>72</v>
      </c>
      <c r="E11" s="13" t="s">
        <v>10</v>
      </c>
      <c r="F11" s="13" t="s">
        <v>115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f t="shared" si="1"/>
        <v>22</v>
      </c>
      <c r="AD11" s="6">
        <v>43708.461111226854</v>
      </c>
      <c r="AE11" s="6">
        <v>43708.832465277781</v>
      </c>
      <c r="AF11" s="5">
        <f t="shared" si="2"/>
        <v>0.37135405092703877</v>
      </c>
      <c r="AG11" s="5"/>
      <c r="AH11" s="5">
        <f>AG11+AF11</f>
        <v>0.37135405092703877</v>
      </c>
      <c r="AI11" s="11">
        <v>3</v>
      </c>
      <c r="AJ11" s="2">
        <v>66</v>
      </c>
    </row>
    <row r="12" spans="1:36" ht="18.75" customHeight="1">
      <c r="A12" s="7">
        <v>5</v>
      </c>
      <c r="B12" s="17">
        <v>201</v>
      </c>
      <c r="C12" s="13" t="s">
        <v>116</v>
      </c>
      <c r="D12" s="13" t="s">
        <v>117</v>
      </c>
      <c r="E12" s="13" t="s">
        <v>118</v>
      </c>
      <c r="F12" s="13" t="s">
        <v>119</v>
      </c>
      <c r="G12" s="3">
        <v>1</v>
      </c>
      <c r="H12" s="3"/>
      <c r="I12" s="3">
        <v>1</v>
      </c>
      <c r="J12" s="3"/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/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f t="shared" si="1"/>
        <v>19</v>
      </c>
      <c r="AD12" s="6">
        <v>43708.462500173613</v>
      </c>
      <c r="AE12" s="6">
        <v>43708.801215277781</v>
      </c>
      <c r="AF12" s="5">
        <f t="shared" si="2"/>
        <v>0.33871510416793171</v>
      </c>
      <c r="AG12" s="5"/>
      <c r="AH12" s="5">
        <f t="shared" si="3"/>
        <v>0.33871510416793171</v>
      </c>
      <c r="AI12" s="31"/>
      <c r="AJ12" s="2">
        <v>16</v>
      </c>
    </row>
    <row r="13" spans="1:36" ht="18.75" customHeight="1">
      <c r="A13" s="7">
        <v>6</v>
      </c>
      <c r="B13" s="17">
        <v>190</v>
      </c>
      <c r="C13" s="13" t="s">
        <v>120</v>
      </c>
      <c r="D13" s="13" t="s">
        <v>71</v>
      </c>
      <c r="E13" s="13" t="s">
        <v>10</v>
      </c>
      <c r="F13" s="13" t="s">
        <v>121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f t="shared" ref="AC13:AC14" si="4">G13+H13+I13+J13+K13+L13+M13+N13+O13+P13+Q13+R13+S13+T13+U13+V13+W13+X13+Y13+AB13+Z13+AA13</f>
        <v>22</v>
      </c>
      <c r="AD13" s="6">
        <v>43708.463889120372</v>
      </c>
      <c r="AE13" s="6">
        <v>43708.781400462962</v>
      </c>
      <c r="AF13" s="5">
        <f t="shared" ref="AF13:AF14" si="5">AE13-AD13</f>
        <v>0.31751134258956881</v>
      </c>
      <c r="AG13" s="5"/>
      <c r="AH13" s="5">
        <f t="shared" ref="AH13:AH14" si="6">AG13+AF13</f>
        <v>0.31751134258956881</v>
      </c>
      <c r="AI13" s="11">
        <v>1</v>
      </c>
      <c r="AJ13" s="2">
        <v>100</v>
      </c>
    </row>
    <row r="14" spans="1:36" ht="18.75" customHeight="1">
      <c r="A14" s="7">
        <v>7</v>
      </c>
      <c r="B14" s="17">
        <v>177</v>
      </c>
      <c r="C14" s="13" t="s">
        <v>122</v>
      </c>
      <c r="D14" s="13" t="s">
        <v>123</v>
      </c>
      <c r="E14" s="13"/>
      <c r="F14" s="13" t="s">
        <v>87</v>
      </c>
      <c r="G14" s="3">
        <v>1</v>
      </c>
      <c r="H14" s="3">
        <v>1</v>
      </c>
      <c r="I14" s="3">
        <v>1</v>
      </c>
      <c r="J14" s="3"/>
      <c r="K14" s="3">
        <v>1</v>
      </c>
      <c r="L14" s="3">
        <v>1</v>
      </c>
      <c r="M14" s="3">
        <v>1</v>
      </c>
      <c r="N14" s="3"/>
      <c r="O14" s="3">
        <v>1</v>
      </c>
      <c r="P14" s="3">
        <v>1</v>
      </c>
      <c r="Q14" s="3">
        <v>1</v>
      </c>
      <c r="R14" s="3">
        <v>1</v>
      </c>
      <c r="S14" s="3"/>
      <c r="T14" s="3"/>
      <c r="U14" s="3"/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f t="shared" si="4"/>
        <v>17</v>
      </c>
      <c r="AD14" s="6">
        <v>43708.465278067131</v>
      </c>
      <c r="AE14" s="6">
        <v>43708.837152777778</v>
      </c>
      <c r="AF14" s="5">
        <f t="shared" si="5"/>
        <v>0.37187471064680722</v>
      </c>
      <c r="AG14" s="5"/>
      <c r="AH14" s="5">
        <f t="shared" si="6"/>
        <v>0.37187471064680722</v>
      </c>
      <c r="AI14" s="31"/>
      <c r="AJ14" s="2">
        <v>8</v>
      </c>
    </row>
    <row r="15" spans="1:36" ht="18">
      <c r="A15" s="7">
        <v>8</v>
      </c>
      <c r="B15" s="17">
        <v>191</v>
      </c>
      <c r="C15" s="13" t="s">
        <v>36</v>
      </c>
      <c r="D15" s="13" t="s">
        <v>37</v>
      </c>
      <c r="E15" s="13" t="s">
        <v>10</v>
      </c>
      <c r="F15" s="13" t="s">
        <v>87</v>
      </c>
      <c r="G15" s="3">
        <v>1</v>
      </c>
      <c r="H15" s="3"/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f>G15+H15+I15+J15+K15+L15+M15+N15+O15+P15+Q15+R15+S15+T15+U15+V15+W15+X15+Y15+AB15+Z15+AA15</f>
        <v>21</v>
      </c>
      <c r="AD15" s="6">
        <v>43708.46666701389</v>
      </c>
      <c r="AE15" s="6">
        <v>43708.85837962963</v>
      </c>
      <c r="AF15" s="5">
        <f>AE15-AD15</f>
        <v>0.39171261573937954</v>
      </c>
      <c r="AG15" s="5"/>
      <c r="AH15" s="5">
        <f>AG15+AF15</f>
        <v>0.39171261573937954</v>
      </c>
      <c r="AI15" s="11"/>
      <c r="AJ15" s="2">
        <v>34</v>
      </c>
    </row>
    <row r="16" spans="1:36" ht="18">
      <c r="A16" s="7">
        <v>9</v>
      </c>
      <c r="B16" s="17">
        <v>222</v>
      </c>
      <c r="C16" s="13" t="s">
        <v>124</v>
      </c>
      <c r="D16" s="13" t="s">
        <v>125</v>
      </c>
      <c r="E16" s="13" t="s">
        <v>10</v>
      </c>
      <c r="F16" s="13" t="s">
        <v>126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f t="shared" si="1"/>
        <v>22</v>
      </c>
      <c r="AD16" s="6">
        <v>43708.46805596065</v>
      </c>
      <c r="AE16" s="6">
        <v>43708.81417824074</v>
      </c>
      <c r="AF16" s="5">
        <f t="shared" si="2"/>
        <v>0.34612228009063983</v>
      </c>
      <c r="AG16" s="5"/>
      <c r="AH16" s="5">
        <f>AG16+AF16</f>
        <v>0.34612228009063983</v>
      </c>
      <c r="AI16" s="11">
        <v>2</v>
      </c>
      <c r="AJ16" s="2">
        <v>81</v>
      </c>
    </row>
    <row r="17" spans="1:36" ht="18">
      <c r="A17" s="7">
        <v>10</v>
      </c>
      <c r="B17" s="17">
        <v>117</v>
      </c>
      <c r="C17" s="13" t="s">
        <v>84</v>
      </c>
      <c r="D17" s="13" t="s">
        <v>85</v>
      </c>
      <c r="E17" s="13" t="s">
        <v>80</v>
      </c>
      <c r="F17" s="13" t="s">
        <v>29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f t="shared" ref="AC17" si="7">G17+H17+I17+J17+K17+L17+M17+N17+O17+P17+Q17+R17+S17+T17+U17+V17+W17+X17+Y17+AB17+Z17+AA17</f>
        <v>22</v>
      </c>
      <c r="AD17" s="6">
        <v>43708.469444907409</v>
      </c>
      <c r="AE17" s="6">
        <v>43708.857974537037</v>
      </c>
      <c r="AF17" s="5">
        <f t="shared" ref="AF17" si="8">AE17-AD17</f>
        <v>0.38852962962846505</v>
      </c>
      <c r="AG17" s="5"/>
      <c r="AH17" s="5">
        <f>AG17+AF17</f>
        <v>0.38852962962846505</v>
      </c>
      <c r="AI17" s="31"/>
      <c r="AJ17" s="2">
        <v>54</v>
      </c>
    </row>
    <row r="21" spans="1:36" ht="15">
      <c r="A21" s="20"/>
      <c r="B21" s="21"/>
      <c r="C21" s="24"/>
      <c r="D21" s="22"/>
      <c r="E21" s="22"/>
      <c r="F21" s="2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23"/>
      <c r="W21" s="23"/>
      <c r="X21" s="12"/>
      <c r="Y21" s="12"/>
      <c r="Z21" s="12"/>
      <c r="AA21" s="12"/>
      <c r="AB21" s="12"/>
    </row>
  </sheetData>
  <mergeCells count="9">
    <mergeCell ref="AE9:AJ9"/>
    <mergeCell ref="AD5:AH5"/>
    <mergeCell ref="AI5:AJ5"/>
    <mergeCell ref="A6:F6"/>
    <mergeCell ref="G6:AB6"/>
    <mergeCell ref="AD6:AH6"/>
    <mergeCell ref="AI6:AJ6"/>
    <mergeCell ref="C5:F5"/>
    <mergeCell ref="G5:AC5"/>
  </mergeCells>
  <conditionalFormatting sqref="G5:G6 Q5:Q6 G7:AB7 G1:AC4 G21:U21 G8:AC17">
    <cfRule type="cellIs" dxfId="18" priority="220" operator="equal">
      <formula>1</formula>
    </cfRule>
  </conditionalFormatting>
  <conditionalFormatting sqref="G7:AB7">
    <cfRule type="cellIs" dxfId="17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ATV</vt:lpstr>
      <vt:lpstr>UTV</vt:lpstr>
      <vt:lpstr>ТР-1</vt:lpstr>
      <vt:lpstr>ТР-3</vt:lpstr>
      <vt:lpstr>ТР-Л</vt:lpstr>
      <vt:lpstr>ТР-Т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2015-05-03T16:50:55Z</cp:lastPrinted>
  <dcterms:created xsi:type="dcterms:W3CDTF">2013-04-28T03:45:22Z</dcterms:created>
  <dcterms:modified xsi:type="dcterms:W3CDTF">2019-09-03T00:33:11Z</dcterms:modified>
</cp:coreProperties>
</file>